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D:\web\プログラム\不規則動詞\"/>
    </mc:Choice>
  </mc:AlternateContent>
  <xr:revisionPtr revIDLastSave="0" documentId="13_ncr:1_{75244CDE-1996-4D72-90D9-72EAB0C8359B}" xr6:coauthVersionLast="47" xr6:coauthVersionMax="47" xr10:uidLastSave="{00000000-0000-0000-0000-000000000000}"/>
  <bookViews>
    <workbookView xWindow="-98" yWindow="-98" windowWidth="20715" windowHeight="13875" activeTab="2" xr2:uid="{00000000-000D-0000-FFFF-FFFF00000000}"/>
  </bookViews>
  <sheets>
    <sheet name="原本" sheetId="1" r:id="rId1"/>
    <sheet name="テスト_ALL(日⇒英)" sheetId="2" r:id="rId2"/>
    <sheet name="テスト_RANDAM_MAX31(日⇒英)" sheetId="3" r:id="rId3"/>
    <sheet name="原本 (vlook)" sheetId="4" r:id="rId4"/>
  </sheets>
  <definedNames>
    <definedName name="_xlnm.Print_Area" localSheetId="2">'テスト_RANDAM_MAX31(日⇒英)'!$A$1:$M$36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" i="3" l="1"/>
  <c r="B3" i="3" l="1"/>
  <c r="H3" i="3" s="1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6" i="3"/>
  <c r="P8" i="3" l="1"/>
  <c r="P6" i="3"/>
  <c r="O6" i="3" s="1"/>
  <c r="P29" i="3"/>
  <c r="P36" i="3"/>
  <c r="P12" i="3"/>
  <c r="P35" i="3"/>
  <c r="P27" i="3"/>
  <c r="P19" i="3"/>
  <c r="P11" i="3"/>
  <c r="P34" i="3"/>
  <c r="P26" i="3"/>
  <c r="P18" i="3"/>
  <c r="P10" i="3"/>
  <c r="P21" i="3"/>
  <c r="P28" i="3"/>
  <c r="P33" i="3"/>
  <c r="P17" i="3"/>
  <c r="P32" i="3"/>
  <c r="P16" i="3"/>
  <c r="P31" i="3"/>
  <c r="P23" i="3"/>
  <c r="P15" i="3"/>
  <c r="P7" i="3"/>
  <c r="P13" i="3"/>
  <c r="P20" i="3"/>
  <c r="P25" i="3"/>
  <c r="P9" i="3"/>
  <c r="P24" i="3"/>
  <c r="P30" i="3"/>
  <c r="P22" i="3"/>
  <c r="P14" i="3"/>
  <c r="O7" i="3" l="1"/>
  <c r="N7" i="3" s="1"/>
  <c r="O8" i="3" l="1"/>
  <c r="N8" i="3" l="1"/>
  <c r="N9" i="3"/>
  <c r="O9" i="3"/>
  <c r="O10" i="3" l="1"/>
  <c r="N10" i="3" l="1"/>
  <c r="N11" i="3"/>
  <c r="O11" i="3"/>
  <c r="O12" i="3" l="1"/>
  <c r="O13" i="3" l="1"/>
  <c r="O14" i="3" s="1"/>
  <c r="O15" i="3" l="1"/>
  <c r="O16" i="3" l="1"/>
  <c r="O17" i="3" l="1"/>
  <c r="O18" i="3" l="1"/>
  <c r="O19" i="3" l="1"/>
  <c r="O20" i="3" l="1"/>
  <c r="O21" i="3" l="1"/>
  <c r="O22" i="3" l="1"/>
  <c r="O23" i="3" l="1"/>
  <c r="O24" i="3" l="1"/>
  <c r="O25" i="3" l="1"/>
  <c r="O26" i="3" s="1"/>
  <c r="O27" i="3" l="1"/>
  <c r="O28" i="3" s="1"/>
  <c r="O29" i="3" s="1"/>
  <c r="D9" i="3" l="1"/>
  <c r="O30" i="3"/>
  <c r="O31" i="3" s="1"/>
  <c r="E8" i="3"/>
  <c r="D8" i="3"/>
  <c r="C8" i="3"/>
  <c r="I8" i="3" s="1"/>
  <c r="F8" i="3"/>
  <c r="F9" i="3"/>
  <c r="N6" i="3"/>
  <c r="C6" i="3" s="1"/>
  <c r="E9" i="3" l="1"/>
  <c r="C9" i="3"/>
  <c r="I9" i="3" s="1"/>
  <c r="O32" i="3"/>
  <c r="F10" i="3"/>
  <c r="E10" i="3"/>
  <c r="C10" i="3"/>
  <c r="I10" i="3" s="1"/>
  <c r="D10" i="3"/>
  <c r="C11" i="3"/>
  <c r="I11" i="3" s="1"/>
  <c r="D11" i="3"/>
  <c r="E11" i="3"/>
  <c r="F11" i="3"/>
  <c r="I6" i="3"/>
  <c r="D6" i="3"/>
  <c r="E6" i="3"/>
  <c r="F6" i="3"/>
  <c r="O33" i="3" l="1"/>
  <c r="O34" i="3" l="1"/>
  <c r="O35" i="3" s="1"/>
  <c r="O36" i="3" s="1"/>
  <c r="F7" i="3"/>
  <c r="N15" i="3" l="1"/>
  <c r="N31" i="3"/>
  <c r="N33" i="3"/>
  <c r="D33" i="3" s="1"/>
  <c r="N29" i="3"/>
  <c r="N13" i="3"/>
  <c r="D13" i="3" s="1"/>
  <c r="N16" i="3"/>
  <c r="N14" i="3"/>
  <c r="N20" i="3"/>
  <c r="C20" i="3" s="1"/>
  <c r="I20" i="3" s="1"/>
  <c r="N12" i="3"/>
  <c r="N23" i="3"/>
  <c r="N30" i="3"/>
  <c r="N35" i="3"/>
  <c r="F35" i="3" s="1"/>
  <c r="N28" i="3"/>
  <c r="N36" i="3"/>
  <c r="F36" i="3" s="1"/>
  <c r="N34" i="3"/>
  <c r="C34" i="3" s="1"/>
  <c r="I34" i="3" s="1"/>
  <c r="N27" i="3"/>
  <c r="N19" i="3"/>
  <c r="N17" i="3"/>
  <c r="E17" i="3" s="1"/>
  <c r="N32" i="3"/>
  <c r="N24" i="3"/>
  <c r="N21" i="3"/>
  <c r="D21" i="3" s="1"/>
  <c r="N26" i="3"/>
  <c r="E26" i="3" s="1"/>
  <c r="N22" i="3"/>
  <c r="N25" i="3"/>
  <c r="F25" i="3" s="1"/>
  <c r="N18" i="3"/>
  <c r="E18" i="3" s="1"/>
  <c r="C15" i="3"/>
  <c r="I15" i="3" s="1"/>
  <c r="E25" i="3"/>
  <c r="C21" i="3"/>
  <c r="I21" i="3" s="1"/>
  <c r="E21" i="3"/>
  <c r="C17" i="3"/>
  <c r="I17" i="3" s="1"/>
  <c r="F17" i="3"/>
  <c r="D17" i="3"/>
  <c r="F18" i="3"/>
  <c r="C18" i="3"/>
  <c r="I18" i="3" s="1"/>
  <c r="D18" i="3"/>
  <c r="E7" i="3"/>
  <c r="D7" i="3"/>
  <c r="F20" i="3"/>
  <c r="E20" i="3"/>
  <c r="D20" i="3"/>
  <c r="E36" i="3"/>
  <c r="C19" i="3"/>
  <c r="I19" i="3" s="1"/>
  <c r="D19" i="3"/>
  <c r="E19" i="3"/>
  <c r="F19" i="3"/>
  <c r="E33" i="3"/>
  <c r="F33" i="3"/>
  <c r="C25" i="3"/>
  <c r="I25" i="3" s="1"/>
  <c r="C33" i="3"/>
  <c r="I33" i="3" s="1"/>
  <c r="C35" i="3"/>
  <c r="I35" i="3" s="1"/>
  <c r="D34" i="3"/>
  <c r="D25" i="3"/>
  <c r="C7" i="3"/>
  <c r="I7" i="3" s="1"/>
  <c r="E13" i="3"/>
  <c r="F13" i="3"/>
  <c r="F21" i="3" l="1"/>
  <c r="D29" i="3"/>
  <c r="E29" i="3"/>
  <c r="F29" i="3"/>
  <c r="C29" i="3"/>
  <c r="I29" i="3" s="1"/>
  <c r="C13" i="3"/>
  <c r="I13" i="3" s="1"/>
  <c r="D35" i="3"/>
  <c r="F26" i="3"/>
  <c r="D26" i="3"/>
  <c r="F32" i="3"/>
  <c r="C32" i="3"/>
  <c r="I32" i="3" s="1"/>
  <c r="D32" i="3"/>
  <c r="E32" i="3"/>
  <c r="C30" i="3"/>
  <c r="I30" i="3" s="1"/>
  <c r="D30" i="3"/>
  <c r="F30" i="3"/>
  <c r="E30" i="3"/>
  <c r="E34" i="3"/>
  <c r="F16" i="3"/>
  <c r="E16" i="3"/>
  <c r="C16" i="3"/>
  <c r="I16" i="3" s="1"/>
  <c r="D16" i="3"/>
  <c r="C36" i="3"/>
  <c r="I36" i="3" s="1"/>
  <c r="E35" i="3"/>
  <c r="C26" i="3"/>
  <c r="I26" i="3" s="1"/>
  <c r="E23" i="3"/>
  <c r="D23" i="3"/>
  <c r="C23" i="3"/>
  <c r="I23" i="3" s="1"/>
  <c r="F23" i="3"/>
  <c r="C31" i="3"/>
  <c r="I31" i="3" s="1"/>
  <c r="E31" i="3"/>
  <c r="F31" i="3"/>
  <c r="D31" i="3"/>
  <c r="C28" i="3"/>
  <c r="I28" i="3" s="1"/>
  <c r="E28" i="3"/>
  <c r="D28" i="3"/>
  <c r="F28" i="3"/>
  <c r="D24" i="3"/>
  <c r="F24" i="3"/>
  <c r="E24" i="3"/>
  <c r="C24" i="3"/>
  <c r="I24" i="3" s="1"/>
  <c r="D36" i="3"/>
  <c r="F12" i="3"/>
  <c r="E12" i="3"/>
  <c r="C12" i="3"/>
  <c r="I12" i="3" s="1"/>
  <c r="D12" i="3"/>
  <c r="E22" i="3"/>
  <c r="F22" i="3"/>
  <c r="D22" i="3"/>
  <c r="C22" i="3"/>
  <c r="I22" i="3" s="1"/>
  <c r="F34" i="3"/>
  <c r="F27" i="3"/>
  <c r="C27" i="3"/>
  <c r="I27" i="3" s="1"/>
  <c r="D27" i="3"/>
  <c r="E27" i="3"/>
  <c r="D15" i="3"/>
  <c r="E15" i="3"/>
  <c r="F15" i="3"/>
  <c r="E14" i="3"/>
  <c r="F14" i="3"/>
  <c r="D14" i="3"/>
  <c r="C14" i="3"/>
  <c r="I14" i="3" s="1"/>
</calcChain>
</file>

<file path=xl/sharedStrings.xml><?xml version="1.0" encoding="utf-8"?>
<sst xmlns="http://schemas.openxmlformats.org/spreadsheetml/2006/main" count="600" uniqueCount="378">
  <si>
    <t>日本語</t>
    <rPh sb="0" eb="3">
      <t>ニホンゴ</t>
    </rPh>
    <phoneticPr fontId="1"/>
  </si>
  <si>
    <t>原型</t>
    <rPh sb="0" eb="2">
      <t>ゲンケイ</t>
    </rPh>
    <phoneticPr fontId="1"/>
  </si>
  <si>
    <t>過去形</t>
    <rPh sb="0" eb="3">
      <t>カコケイ</t>
    </rPh>
    <phoneticPr fontId="1"/>
  </si>
  <si>
    <t>過去分詞</t>
    <rPh sb="0" eb="4">
      <t>カコブンシ</t>
    </rPh>
    <phoneticPr fontId="1"/>
  </si>
  <si>
    <t>was/were</t>
    <phoneticPr fontId="1"/>
  </si>
  <si>
    <t>been</t>
    <phoneticPr fontId="1"/>
  </si>
  <si>
    <t>持ってくる</t>
    <rPh sb="0" eb="1">
      <t>モ</t>
    </rPh>
    <phoneticPr fontId="1"/>
  </si>
  <si>
    <t>買う</t>
    <rPh sb="0" eb="1">
      <t>カ</t>
    </rPh>
    <phoneticPr fontId="1"/>
  </si>
  <si>
    <t>来る</t>
    <rPh sb="0" eb="1">
      <t>ク</t>
    </rPh>
    <phoneticPr fontId="1"/>
  </si>
  <si>
    <t>する</t>
    <phoneticPr fontId="1"/>
  </si>
  <si>
    <t>描く</t>
    <rPh sb="0" eb="1">
      <t>カ</t>
    </rPh>
    <phoneticPr fontId="1"/>
  </si>
  <si>
    <t>飲む</t>
    <rPh sb="0" eb="1">
      <t>ノ</t>
    </rPh>
    <phoneticPr fontId="1"/>
  </si>
  <si>
    <t>運転する</t>
    <rPh sb="0" eb="2">
      <t>ウンテン</t>
    </rPh>
    <phoneticPr fontId="1"/>
  </si>
  <si>
    <t>食べる</t>
    <rPh sb="0" eb="1">
      <t>タ</t>
    </rPh>
    <phoneticPr fontId="1"/>
  </si>
  <si>
    <t>落ちる</t>
    <rPh sb="0" eb="1">
      <t>オ</t>
    </rPh>
    <phoneticPr fontId="1"/>
  </si>
  <si>
    <t>感じる</t>
    <rPh sb="0" eb="1">
      <t>カン</t>
    </rPh>
    <phoneticPr fontId="1"/>
  </si>
  <si>
    <t>見つける</t>
    <rPh sb="0" eb="1">
      <t>ミ</t>
    </rPh>
    <phoneticPr fontId="1"/>
  </si>
  <si>
    <t>飛ぶ</t>
    <rPh sb="0" eb="1">
      <t>ト</t>
    </rPh>
    <phoneticPr fontId="1"/>
  </si>
  <si>
    <t>忘れる</t>
    <rPh sb="0" eb="1">
      <t>ワス</t>
    </rPh>
    <phoneticPr fontId="1"/>
  </si>
  <si>
    <t>与える</t>
    <rPh sb="0" eb="1">
      <t>アタ</t>
    </rPh>
    <phoneticPr fontId="1"/>
  </si>
  <si>
    <t>行く</t>
    <rPh sb="0" eb="1">
      <t>イ</t>
    </rPh>
    <phoneticPr fontId="1"/>
  </si>
  <si>
    <t>持っている</t>
    <rPh sb="0" eb="1">
      <t>モ</t>
    </rPh>
    <phoneticPr fontId="1"/>
  </si>
  <si>
    <t>become</t>
    <phoneticPr fontId="1"/>
  </si>
  <si>
    <t>begin</t>
    <phoneticPr fontId="1"/>
  </si>
  <si>
    <t>break</t>
    <phoneticPr fontId="1"/>
  </si>
  <si>
    <t>bring</t>
    <phoneticPr fontId="1"/>
  </si>
  <si>
    <t>build</t>
    <phoneticPr fontId="1"/>
  </si>
  <si>
    <t>buy</t>
    <phoneticPr fontId="1"/>
  </si>
  <si>
    <t>come</t>
    <phoneticPr fontId="1"/>
  </si>
  <si>
    <t>do/does</t>
    <phoneticPr fontId="1"/>
  </si>
  <si>
    <t>draw</t>
    <phoneticPr fontId="1"/>
  </si>
  <si>
    <t>drink</t>
    <phoneticPr fontId="1"/>
  </si>
  <si>
    <t>drive</t>
    <phoneticPr fontId="1"/>
  </si>
  <si>
    <t>eat</t>
    <phoneticPr fontId="1"/>
  </si>
  <si>
    <t>fall</t>
    <phoneticPr fontId="1"/>
  </si>
  <si>
    <t>feel</t>
    <phoneticPr fontId="1"/>
  </si>
  <si>
    <t>find</t>
    <phoneticPr fontId="1"/>
  </si>
  <si>
    <t>fly</t>
    <phoneticPr fontId="1"/>
  </si>
  <si>
    <t>forget</t>
    <phoneticPr fontId="1"/>
  </si>
  <si>
    <t>get</t>
    <phoneticPr fontId="1"/>
  </si>
  <si>
    <t>give</t>
    <phoneticPr fontId="1"/>
  </si>
  <si>
    <t>go</t>
    <phoneticPr fontId="1"/>
  </si>
  <si>
    <t>grow</t>
    <phoneticPr fontId="1"/>
  </si>
  <si>
    <t>hear</t>
    <phoneticPr fontId="1"/>
  </si>
  <si>
    <t>hold</t>
    <phoneticPr fontId="1"/>
  </si>
  <si>
    <t>keep</t>
    <phoneticPr fontId="1"/>
  </si>
  <si>
    <t>became</t>
    <phoneticPr fontId="1"/>
  </si>
  <si>
    <t>began</t>
    <phoneticPr fontId="1"/>
  </si>
  <si>
    <t>broke</t>
    <phoneticPr fontId="1"/>
  </si>
  <si>
    <t>brought</t>
    <phoneticPr fontId="1"/>
  </si>
  <si>
    <t>built</t>
    <phoneticPr fontId="1"/>
  </si>
  <si>
    <t>came</t>
    <phoneticPr fontId="1"/>
  </si>
  <si>
    <t>did</t>
    <phoneticPr fontId="1"/>
  </si>
  <si>
    <t>drew</t>
    <phoneticPr fontId="1"/>
  </si>
  <si>
    <t>drank</t>
    <phoneticPr fontId="1"/>
  </si>
  <si>
    <t>drove</t>
    <phoneticPr fontId="1"/>
  </si>
  <si>
    <t>ate</t>
    <phoneticPr fontId="1"/>
  </si>
  <si>
    <t>fell</t>
    <phoneticPr fontId="1"/>
  </si>
  <si>
    <t>felt</t>
    <phoneticPr fontId="1"/>
  </si>
  <si>
    <t>found</t>
    <phoneticPr fontId="1"/>
  </si>
  <si>
    <t>flew</t>
    <phoneticPr fontId="1"/>
  </si>
  <si>
    <t>forgot</t>
    <phoneticPr fontId="1"/>
  </si>
  <si>
    <t>got</t>
    <phoneticPr fontId="1"/>
  </si>
  <si>
    <t>gave</t>
    <phoneticPr fontId="1"/>
  </si>
  <si>
    <t>went</t>
    <phoneticPr fontId="1"/>
  </si>
  <si>
    <t>grew</t>
    <phoneticPr fontId="1"/>
  </si>
  <si>
    <t>had</t>
    <phoneticPr fontId="1"/>
  </si>
  <si>
    <t>heard</t>
    <phoneticPr fontId="1"/>
  </si>
  <si>
    <t>held</t>
    <phoneticPr fontId="1"/>
  </si>
  <si>
    <t>kept</t>
    <phoneticPr fontId="1"/>
  </si>
  <si>
    <t>begun</t>
    <phoneticPr fontId="1"/>
  </si>
  <si>
    <t>broken</t>
    <phoneticPr fontId="1"/>
  </si>
  <si>
    <t>done</t>
    <phoneticPr fontId="1"/>
  </si>
  <si>
    <t>drawn</t>
    <phoneticPr fontId="1"/>
  </si>
  <si>
    <t>drunk</t>
    <phoneticPr fontId="1"/>
  </si>
  <si>
    <t>driven</t>
    <phoneticPr fontId="1"/>
  </si>
  <si>
    <t>eaten</t>
    <phoneticPr fontId="1"/>
  </si>
  <si>
    <t>fallen</t>
    <phoneticPr fontId="1"/>
  </si>
  <si>
    <t>flown</t>
    <phoneticPr fontId="1"/>
  </si>
  <si>
    <t>given</t>
    <phoneticPr fontId="1"/>
  </si>
  <si>
    <t>gone</t>
    <phoneticPr fontId="1"/>
  </si>
  <si>
    <t>grown</t>
    <phoneticPr fontId="1"/>
  </si>
  <si>
    <t>知っている</t>
    <rPh sb="0" eb="1">
      <t>シ</t>
    </rPh>
    <phoneticPr fontId="1"/>
  </si>
  <si>
    <t>導く</t>
    <rPh sb="0" eb="1">
      <t>ミチビ</t>
    </rPh>
    <phoneticPr fontId="1"/>
  </si>
  <si>
    <t>去る</t>
    <rPh sb="0" eb="1">
      <t>サ</t>
    </rPh>
    <phoneticPr fontId="1"/>
  </si>
  <si>
    <t>作る</t>
    <rPh sb="0" eb="1">
      <t>ツク</t>
    </rPh>
    <phoneticPr fontId="1"/>
  </si>
  <si>
    <t>会う</t>
    <rPh sb="0" eb="1">
      <t>ア</t>
    </rPh>
    <phoneticPr fontId="1"/>
  </si>
  <si>
    <t>置く</t>
    <rPh sb="0" eb="1">
      <t>オ</t>
    </rPh>
    <phoneticPr fontId="1"/>
  </si>
  <si>
    <t>読む</t>
    <rPh sb="0" eb="1">
      <t>ヨ</t>
    </rPh>
    <phoneticPr fontId="1"/>
  </si>
  <si>
    <t>乗る</t>
    <rPh sb="0" eb="1">
      <t>ノ</t>
    </rPh>
    <phoneticPr fontId="1"/>
  </si>
  <si>
    <t>走る</t>
    <rPh sb="0" eb="1">
      <t>ハシ</t>
    </rPh>
    <phoneticPr fontId="1"/>
  </si>
  <si>
    <t>言う</t>
    <rPh sb="0" eb="1">
      <t>イ</t>
    </rPh>
    <phoneticPr fontId="1"/>
  </si>
  <si>
    <t>売る</t>
    <rPh sb="0" eb="1">
      <t>ウ</t>
    </rPh>
    <phoneticPr fontId="1"/>
  </si>
  <si>
    <t>送る</t>
    <rPh sb="0" eb="1">
      <t>オク</t>
    </rPh>
    <phoneticPr fontId="1"/>
  </si>
  <si>
    <t>歌う</t>
    <rPh sb="0" eb="1">
      <t>ウタ</t>
    </rPh>
    <phoneticPr fontId="1"/>
  </si>
  <si>
    <t>話す</t>
    <rPh sb="0" eb="1">
      <t>ハナ</t>
    </rPh>
    <phoneticPr fontId="1"/>
  </si>
  <si>
    <t>立つ</t>
    <rPh sb="0" eb="1">
      <t>タ</t>
    </rPh>
    <phoneticPr fontId="1"/>
  </si>
  <si>
    <t>泳ぐ</t>
    <rPh sb="0" eb="1">
      <t>オヨ</t>
    </rPh>
    <phoneticPr fontId="1"/>
  </si>
  <si>
    <t>教える</t>
    <rPh sb="0" eb="1">
      <t>オシ</t>
    </rPh>
    <phoneticPr fontId="1"/>
  </si>
  <si>
    <t>書く</t>
    <rPh sb="0" eb="1">
      <t>カ</t>
    </rPh>
    <phoneticPr fontId="1"/>
  </si>
  <si>
    <t>know</t>
    <phoneticPr fontId="1"/>
  </si>
  <si>
    <t>lead</t>
    <phoneticPr fontId="1"/>
  </si>
  <si>
    <t>leave</t>
    <phoneticPr fontId="1"/>
  </si>
  <si>
    <t>lose</t>
    <phoneticPr fontId="1"/>
  </si>
  <si>
    <t>make</t>
    <phoneticPr fontId="1"/>
  </si>
  <si>
    <t>meet</t>
    <phoneticPr fontId="1"/>
  </si>
  <si>
    <t>put</t>
    <phoneticPr fontId="1"/>
  </si>
  <si>
    <t>read</t>
    <phoneticPr fontId="1"/>
  </si>
  <si>
    <t>ride</t>
    <phoneticPr fontId="1"/>
  </si>
  <si>
    <t>run</t>
    <phoneticPr fontId="1"/>
  </si>
  <si>
    <t>say</t>
    <phoneticPr fontId="1"/>
  </si>
  <si>
    <t>see</t>
    <phoneticPr fontId="1"/>
  </si>
  <si>
    <t>sell</t>
    <phoneticPr fontId="1"/>
  </si>
  <si>
    <t>send</t>
    <phoneticPr fontId="1"/>
  </si>
  <si>
    <t>set</t>
    <phoneticPr fontId="1"/>
  </si>
  <si>
    <t>sing</t>
    <phoneticPr fontId="1"/>
  </si>
  <si>
    <t>sit</t>
    <phoneticPr fontId="1"/>
  </si>
  <si>
    <t>speak</t>
    <phoneticPr fontId="1"/>
  </si>
  <si>
    <t>stand</t>
    <phoneticPr fontId="1"/>
  </si>
  <si>
    <t>swim</t>
    <phoneticPr fontId="1"/>
  </si>
  <si>
    <t>take</t>
    <phoneticPr fontId="1"/>
  </si>
  <si>
    <t>teach</t>
    <phoneticPr fontId="1"/>
  </si>
  <si>
    <t>tell</t>
    <phoneticPr fontId="1"/>
  </si>
  <si>
    <t>think</t>
    <phoneticPr fontId="1"/>
  </si>
  <si>
    <t>write</t>
    <phoneticPr fontId="1"/>
  </si>
  <si>
    <t>knew</t>
    <phoneticPr fontId="1"/>
  </si>
  <si>
    <t>led</t>
    <phoneticPr fontId="1"/>
  </si>
  <si>
    <t>left</t>
    <phoneticPr fontId="1"/>
  </si>
  <si>
    <t>lost</t>
    <phoneticPr fontId="1"/>
  </si>
  <si>
    <t>made</t>
    <phoneticPr fontId="1"/>
  </si>
  <si>
    <t>met</t>
    <phoneticPr fontId="1"/>
  </si>
  <si>
    <t>rode</t>
    <phoneticPr fontId="1"/>
  </si>
  <si>
    <t>ran</t>
    <phoneticPr fontId="1"/>
  </si>
  <si>
    <t>said</t>
    <phoneticPr fontId="1"/>
  </si>
  <si>
    <t>saw</t>
    <phoneticPr fontId="1"/>
  </si>
  <si>
    <t>sold</t>
    <phoneticPr fontId="1"/>
  </si>
  <si>
    <t>sent</t>
    <phoneticPr fontId="1"/>
  </si>
  <si>
    <t>sang</t>
    <phoneticPr fontId="1"/>
  </si>
  <si>
    <t>sat</t>
    <phoneticPr fontId="1"/>
  </si>
  <si>
    <t>spoke</t>
    <phoneticPr fontId="1"/>
  </si>
  <si>
    <t>stood</t>
    <phoneticPr fontId="1"/>
  </si>
  <si>
    <t>swam</t>
    <phoneticPr fontId="1"/>
  </si>
  <si>
    <t>took</t>
    <phoneticPr fontId="1"/>
  </si>
  <si>
    <t>told</t>
    <phoneticPr fontId="1"/>
  </si>
  <si>
    <t>thought</t>
    <phoneticPr fontId="1"/>
  </si>
  <si>
    <t>wrote</t>
    <phoneticPr fontId="1"/>
  </si>
  <si>
    <t>known</t>
    <phoneticPr fontId="1"/>
  </si>
  <si>
    <t>ridden</t>
    <phoneticPr fontId="1"/>
  </si>
  <si>
    <t>seen</t>
    <phoneticPr fontId="1"/>
  </si>
  <si>
    <t>sung</t>
    <phoneticPr fontId="1"/>
  </si>
  <si>
    <t>spoken</t>
    <phoneticPr fontId="1"/>
  </si>
  <si>
    <t>swum</t>
    <phoneticPr fontId="1"/>
  </si>
  <si>
    <t>taken</t>
    <phoneticPr fontId="1"/>
  </si>
  <si>
    <t>written</t>
    <phoneticPr fontId="1"/>
  </si>
  <si>
    <t>不規則動詞変化表</t>
    <rPh sb="0" eb="5">
      <t>フキソクドウシ</t>
    </rPh>
    <rPh sb="5" eb="7">
      <t>ヘンカ</t>
    </rPh>
    <rPh sb="7" eb="8">
      <t>ヒョウ</t>
    </rPh>
    <phoneticPr fontId="1"/>
  </si>
  <si>
    <r>
      <t>名前：＿＿＿＿＿＿＿＿＿＿＿＿　　教材：</t>
    </r>
    <r>
      <rPr>
        <u/>
        <sz val="12"/>
        <color theme="1"/>
        <rFont val="HGSｺﾞｼｯｸM"/>
        <family val="3"/>
        <charset val="128"/>
      </rPr>
      <t>　中学必修テキスト(中3)　</t>
    </r>
    <r>
      <rPr>
        <sz val="12"/>
        <color theme="1"/>
        <rFont val="HGSｺﾞｼｯｸM"/>
        <family val="3"/>
        <charset val="128"/>
      </rPr>
      <t>　日時：＿＿＿年＿＿月＿＿日　　点数：　　　　/　　　　　　正答率：　　　　％</t>
    </r>
    <rPh sb="0" eb="2">
      <t>ナマエ</t>
    </rPh>
    <rPh sb="17" eb="19">
      <t>キョウザイ</t>
    </rPh>
    <rPh sb="21" eb="23">
      <t>チュウガク</t>
    </rPh>
    <rPh sb="23" eb="25">
      <t>ヒッシュウ</t>
    </rPh>
    <rPh sb="30" eb="31">
      <t>チュウ</t>
    </rPh>
    <rPh sb="35" eb="37">
      <t>ニチジ</t>
    </rPh>
    <rPh sb="41" eb="42">
      <t>ネン</t>
    </rPh>
    <rPh sb="44" eb="45">
      <t>ガツ</t>
    </rPh>
    <rPh sb="47" eb="48">
      <t>ニチ</t>
    </rPh>
    <rPh sb="50" eb="52">
      <t>テンスウ</t>
    </rPh>
    <rPh sb="64" eb="67">
      <t>セイトウリツ</t>
    </rPh>
    <phoneticPr fontId="1"/>
  </si>
  <si>
    <t>日時：＿＿＿年＿＿月＿＿日　　点数：　　　/　　　　正答率：　　　　％　</t>
    <phoneticPr fontId="1"/>
  </si>
  <si>
    <t>検索</t>
    <rPh sb="0" eb="2">
      <t>ケンサク</t>
    </rPh>
    <phoneticPr fontId="1"/>
  </si>
  <si>
    <t>不規則動詞変化表(順当版)</t>
    <rPh sb="0" eb="5">
      <t>フキソクドウシ</t>
    </rPh>
    <rPh sb="5" eb="7">
      <t>ヘンカ</t>
    </rPh>
    <rPh sb="7" eb="8">
      <t>ヒョウ</t>
    </rPh>
    <rPh sb="9" eb="11">
      <t>ジュントウ</t>
    </rPh>
    <rPh sb="11" eb="12">
      <t>バン</t>
    </rPh>
    <phoneticPr fontId="1"/>
  </si>
  <si>
    <t>個数</t>
    <rPh sb="0" eb="2">
      <t>コスウ</t>
    </rPh>
    <phoneticPr fontId="1"/>
  </si>
  <si>
    <t>最小</t>
    <rPh sb="0" eb="2">
      <t>サイショウ</t>
    </rPh>
    <phoneticPr fontId="1"/>
  </si>
  <si>
    <t>最大</t>
    <rPh sb="0" eb="2">
      <t>サイダイ</t>
    </rPh>
    <phoneticPr fontId="1"/>
  </si>
  <si>
    <t>不規則動詞変化表(ランダム版) 解答用紙</t>
    <rPh sb="0" eb="5">
      <t>フキソクドウシ</t>
    </rPh>
    <rPh sb="5" eb="7">
      <t>ヘンカ</t>
    </rPh>
    <rPh sb="7" eb="8">
      <t>ヒョウ</t>
    </rPh>
    <rPh sb="13" eb="14">
      <t>バン</t>
    </rPh>
    <rPh sb="16" eb="20">
      <t>カイトウヨウシ</t>
    </rPh>
    <phoneticPr fontId="1"/>
  </si>
  <si>
    <t>不規則動詞変化表(ランダム版) 模範解答</t>
    <rPh sb="0" eb="5">
      <t>フキソクドウシ</t>
    </rPh>
    <rPh sb="5" eb="7">
      <t>ヘンカ</t>
    </rPh>
    <rPh sb="7" eb="8">
      <t>ヒョウ</t>
    </rPh>
    <rPh sb="13" eb="14">
      <t>バン</t>
    </rPh>
    <rPh sb="16" eb="20">
      <t>モハンカイ</t>
    </rPh>
    <phoneticPr fontId="1"/>
  </si>
  <si>
    <t>cut</t>
  </si>
  <si>
    <t>cut</t>
    <phoneticPr fontId="1"/>
  </si>
  <si>
    <t>hit</t>
  </si>
  <si>
    <t>hit</t>
    <phoneticPr fontId="1"/>
  </si>
  <si>
    <t>put</t>
  </si>
  <si>
    <t>set</t>
  </si>
  <si>
    <t>come</t>
  </si>
  <si>
    <t>came</t>
  </si>
  <si>
    <t>become</t>
  </si>
  <si>
    <t>became</t>
  </si>
  <si>
    <t>run</t>
  </si>
  <si>
    <t>ran</t>
  </si>
  <si>
    <t>bring</t>
  </si>
  <si>
    <t>brought</t>
  </si>
  <si>
    <t>buy</t>
  </si>
  <si>
    <t>bougth</t>
  </si>
  <si>
    <t>bougth</t>
    <phoneticPr fontId="1"/>
  </si>
  <si>
    <t>think</t>
  </si>
  <si>
    <t>thought</t>
  </si>
  <si>
    <t>teach</t>
  </si>
  <si>
    <t>tought</t>
  </si>
  <si>
    <t>tought</t>
    <phoneticPr fontId="1"/>
  </si>
  <si>
    <t>build</t>
  </si>
  <si>
    <t>built</t>
  </si>
  <si>
    <t>lend</t>
  </si>
  <si>
    <t>lend</t>
    <phoneticPr fontId="1"/>
  </si>
  <si>
    <t>lent</t>
  </si>
  <si>
    <t>lent</t>
    <phoneticPr fontId="1"/>
  </si>
  <si>
    <t>send</t>
  </si>
  <si>
    <t>sent</t>
  </si>
  <si>
    <t>feel</t>
  </si>
  <si>
    <t>felt</t>
  </si>
  <si>
    <t>keep</t>
  </si>
  <si>
    <t>kept</t>
  </si>
  <si>
    <t>sleep</t>
  </si>
  <si>
    <t>sleep</t>
    <phoneticPr fontId="1"/>
  </si>
  <si>
    <t>slept</t>
  </si>
  <si>
    <t>slept</t>
    <phoneticPr fontId="1"/>
  </si>
  <si>
    <t>leave</t>
  </si>
  <si>
    <t>left</t>
  </si>
  <si>
    <t>meet</t>
  </si>
  <si>
    <t>met</t>
  </si>
  <si>
    <t>lead</t>
  </si>
  <si>
    <t>led</t>
  </si>
  <si>
    <t>read</t>
  </si>
  <si>
    <t>pay</t>
  </si>
  <si>
    <t>pay</t>
    <phoneticPr fontId="1"/>
  </si>
  <si>
    <t>paid</t>
  </si>
  <si>
    <t>paid</t>
    <phoneticPr fontId="1"/>
  </si>
  <si>
    <t>say</t>
  </si>
  <si>
    <t>said</t>
  </si>
  <si>
    <t>sell</t>
  </si>
  <si>
    <t>sold</t>
  </si>
  <si>
    <t>tell</t>
  </si>
  <si>
    <t>told</t>
  </si>
  <si>
    <t>stand</t>
  </si>
  <si>
    <t>stood</t>
  </si>
  <si>
    <t>find</t>
  </si>
  <si>
    <t>found</t>
  </si>
  <si>
    <t>get</t>
  </si>
  <si>
    <t>got</t>
  </si>
  <si>
    <t>have/has</t>
  </si>
  <si>
    <t>have/has</t>
    <phoneticPr fontId="1"/>
  </si>
  <si>
    <t>had</t>
  </si>
  <si>
    <t>hear</t>
  </si>
  <si>
    <t>heard</t>
  </si>
  <si>
    <t>hold</t>
  </si>
  <si>
    <t>held</t>
  </si>
  <si>
    <t>lose</t>
  </si>
  <si>
    <t>lost</t>
  </si>
  <si>
    <t>make</t>
  </si>
  <si>
    <t>made</t>
  </si>
  <si>
    <t>sit</t>
  </si>
  <si>
    <t>sat</t>
  </si>
  <si>
    <t>begin</t>
  </si>
  <si>
    <t>began</t>
  </si>
  <si>
    <t>begun</t>
  </si>
  <si>
    <t>drink</t>
  </si>
  <si>
    <t>drank</t>
  </si>
  <si>
    <t>drunk</t>
  </si>
  <si>
    <t>ring</t>
  </si>
  <si>
    <t>ring</t>
    <phoneticPr fontId="1"/>
  </si>
  <si>
    <t>rang</t>
  </si>
  <si>
    <t>rang</t>
    <phoneticPr fontId="1"/>
  </si>
  <si>
    <t>rung</t>
  </si>
  <si>
    <t>rung</t>
    <phoneticPr fontId="1"/>
  </si>
  <si>
    <t>sing</t>
  </si>
  <si>
    <t>sang</t>
  </si>
  <si>
    <t>sung</t>
  </si>
  <si>
    <t>swim</t>
  </si>
  <si>
    <t>swam</t>
  </si>
  <si>
    <t>swum</t>
  </si>
  <si>
    <t>grow</t>
  </si>
  <si>
    <t>grew</t>
  </si>
  <si>
    <t>grown</t>
  </si>
  <si>
    <t>know</t>
  </si>
  <si>
    <t>knew</t>
  </si>
  <si>
    <t>known</t>
  </si>
  <si>
    <t>throw</t>
  </si>
  <si>
    <t>throw</t>
    <phoneticPr fontId="1"/>
  </si>
  <si>
    <t>threw</t>
  </si>
  <si>
    <t>threw</t>
    <phoneticPr fontId="1"/>
  </si>
  <si>
    <t>thrown</t>
  </si>
  <si>
    <t>thrown</t>
    <phoneticPr fontId="1"/>
  </si>
  <si>
    <t>drive</t>
  </si>
  <si>
    <t>drove</t>
  </si>
  <si>
    <t>driven</t>
  </si>
  <si>
    <t>ride</t>
  </si>
  <si>
    <t>rode</t>
  </si>
  <si>
    <t>ridden</t>
  </si>
  <si>
    <t>rise</t>
  </si>
  <si>
    <t>rise</t>
    <phoneticPr fontId="1"/>
  </si>
  <si>
    <t>rose</t>
  </si>
  <si>
    <t>rose</t>
    <phoneticPr fontId="1"/>
  </si>
  <si>
    <t>risen</t>
  </si>
  <si>
    <t>risen</t>
    <phoneticPr fontId="1"/>
  </si>
  <si>
    <t>write</t>
  </si>
  <si>
    <t>wrote</t>
  </si>
  <si>
    <t>written</t>
  </si>
  <si>
    <t>break</t>
  </si>
  <si>
    <t>broke</t>
  </si>
  <si>
    <t>broken</t>
  </si>
  <si>
    <t>speak</t>
  </si>
  <si>
    <t>spoke</t>
  </si>
  <si>
    <t>spoken</t>
  </si>
  <si>
    <t>be(is/am/are)</t>
  </si>
  <si>
    <t>be(is/am/are)</t>
    <phoneticPr fontId="1"/>
  </si>
  <si>
    <t>was/were</t>
  </si>
  <si>
    <t>been</t>
  </si>
  <si>
    <t>do/does</t>
  </si>
  <si>
    <t>did</t>
  </si>
  <si>
    <t>done</t>
  </si>
  <si>
    <t>draw</t>
  </si>
  <si>
    <t>drew</t>
  </si>
  <si>
    <t>drawn</t>
  </si>
  <si>
    <t>eat</t>
  </si>
  <si>
    <t>ate</t>
  </si>
  <si>
    <t>eaten</t>
  </si>
  <si>
    <t>fall</t>
  </si>
  <si>
    <t>fell</t>
  </si>
  <si>
    <t>fallen</t>
  </si>
  <si>
    <t>fly</t>
  </si>
  <si>
    <t>flew</t>
  </si>
  <si>
    <t>flown</t>
  </si>
  <si>
    <t>steal</t>
  </si>
  <si>
    <t>steal</t>
    <phoneticPr fontId="1"/>
  </si>
  <si>
    <t>stole</t>
  </si>
  <si>
    <t>stole</t>
    <phoneticPr fontId="1"/>
  </si>
  <si>
    <t>stolen</t>
  </si>
  <si>
    <t>stolen</t>
    <phoneticPr fontId="1"/>
  </si>
  <si>
    <t>forget</t>
  </si>
  <si>
    <t>forgot</t>
  </si>
  <si>
    <t>forgotten/forgot</t>
  </si>
  <si>
    <t>forgotten/forgot</t>
    <phoneticPr fontId="1"/>
  </si>
  <si>
    <t>give</t>
  </si>
  <si>
    <t>gave</t>
  </si>
  <si>
    <t>given</t>
  </si>
  <si>
    <t>go</t>
  </si>
  <si>
    <t>went</t>
  </si>
  <si>
    <t>gone</t>
  </si>
  <si>
    <t>lie</t>
  </si>
  <si>
    <t>lie</t>
    <phoneticPr fontId="1"/>
  </si>
  <si>
    <t>lay</t>
  </si>
  <si>
    <t>lay</t>
    <phoneticPr fontId="1"/>
  </si>
  <si>
    <t>lain</t>
  </si>
  <si>
    <t>lain</t>
    <phoneticPr fontId="1"/>
  </si>
  <si>
    <t>see</t>
  </si>
  <si>
    <t>saw</t>
  </si>
  <si>
    <t>seen</t>
  </si>
  <si>
    <t>take</t>
  </si>
  <si>
    <t>took</t>
  </si>
  <si>
    <t>taken</t>
  </si>
  <si>
    <t>wake</t>
  </si>
  <si>
    <t>wake</t>
    <phoneticPr fontId="1"/>
  </si>
  <si>
    <t>woke</t>
  </si>
  <si>
    <t>woke</t>
    <phoneticPr fontId="1"/>
  </si>
  <si>
    <t>woken</t>
  </si>
  <si>
    <t>woken</t>
    <phoneticPr fontId="1"/>
  </si>
  <si>
    <t>sun</t>
  </si>
  <si>
    <t>sun</t>
    <phoneticPr fontId="1"/>
  </si>
  <si>
    <t>切る</t>
    <rPh sb="0" eb="1">
      <t>キ</t>
    </rPh>
    <phoneticPr fontId="1"/>
  </si>
  <si>
    <t>打つ</t>
    <rPh sb="0" eb="1">
      <t>ウ</t>
    </rPh>
    <phoneticPr fontId="1"/>
  </si>
  <si>
    <t>設置する</t>
    <rPh sb="0" eb="2">
      <t>セッチ</t>
    </rPh>
    <phoneticPr fontId="1"/>
  </si>
  <si>
    <t>～になる</t>
  </si>
  <si>
    <t>～になる</t>
    <phoneticPr fontId="1"/>
  </si>
  <si>
    <t>思う</t>
    <rPh sb="0" eb="1">
      <t>オモ</t>
    </rPh>
    <phoneticPr fontId="1"/>
  </si>
  <si>
    <t>立てる</t>
    <rPh sb="0" eb="1">
      <t>タ</t>
    </rPh>
    <phoneticPr fontId="1"/>
  </si>
  <si>
    <t>貸す</t>
    <rPh sb="0" eb="1">
      <t>カ</t>
    </rPh>
    <phoneticPr fontId="1"/>
  </si>
  <si>
    <t>保つ</t>
    <rPh sb="0" eb="1">
      <t>タモ</t>
    </rPh>
    <phoneticPr fontId="1"/>
  </si>
  <si>
    <t>眠る</t>
    <rPh sb="0" eb="1">
      <t>ネム</t>
    </rPh>
    <phoneticPr fontId="1"/>
  </si>
  <si>
    <t>支払う</t>
    <rPh sb="0" eb="2">
      <t>シハラ</t>
    </rPh>
    <phoneticPr fontId="1"/>
  </si>
  <si>
    <t>得る</t>
    <rPh sb="0" eb="1">
      <t>エ</t>
    </rPh>
    <phoneticPr fontId="1"/>
  </si>
  <si>
    <t>聞こえる</t>
    <rPh sb="0" eb="1">
      <t>キ</t>
    </rPh>
    <phoneticPr fontId="1"/>
  </si>
  <si>
    <t>つかむ</t>
  </si>
  <si>
    <t>つかむ</t>
    <phoneticPr fontId="1"/>
  </si>
  <si>
    <t>失う</t>
    <rPh sb="0" eb="1">
      <t>ウシナ</t>
    </rPh>
    <phoneticPr fontId="1"/>
  </si>
  <si>
    <t>すわる</t>
  </si>
  <si>
    <t>すわる</t>
    <phoneticPr fontId="1"/>
  </si>
  <si>
    <t>始める</t>
    <rPh sb="0" eb="1">
      <t>ハジ</t>
    </rPh>
    <phoneticPr fontId="1"/>
  </si>
  <si>
    <t>鳴る</t>
    <rPh sb="0" eb="1">
      <t>ナ</t>
    </rPh>
    <phoneticPr fontId="1"/>
  </si>
  <si>
    <t>成長する</t>
    <rPh sb="0" eb="2">
      <t>セイチョウ</t>
    </rPh>
    <phoneticPr fontId="1"/>
  </si>
  <si>
    <t>投げる</t>
    <rPh sb="0" eb="1">
      <t>ナ</t>
    </rPh>
    <phoneticPr fontId="1"/>
  </si>
  <si>
    <t>上がる</t>
    <rPh sb="0" eb="1">
      <t>ア</t>
    </rPh>
    <phoneticPr fontId="1"/>
  </si>
  <si>
    <t>壊す</t>
    <rPh sb="0" eb="1">
      <t>コワ</t>
    </rPh>
    <phoneticPr fontId="1"/>
  </si>
  <si>
    <t>～である</t>
  </si>
  <si>
    <t>～である</t>
    <phoneticPr fontId="1"/>
  </si>
  <si>
    <t>する</t>
  </si>
  <si>
    <t>盗む</t>
    <rPh sb="0" eb="1">
      <t>ヌス</t>
    </rPh>
    <phoneticPr fontId="1"/>
  </si>
  <si>
    <t>横たわる</t>
    <rPh sb="0" eb="1">
      <t>ヨコ</t>
    </rPh>
    <phoneticPr fontId="1"/>
  </si>
  <si>
    <t>見える</t>
    <rPh sb="0" eb="1">
      <t>ミ</t>
    </rPh>
    <phoneticPr fontId="1"/>
  </si>
  <si>
    <t>取る</t>
    <rPh sb="0" eb="1">
      <t>ト</t>
    </rPh>
    <phoneticPr fontId="1"/>
  </si>
  <si>
    <t>目が覚める</t>
    <rPh sb="0" eb="1">
      <t>メ</t>
    </rPh>
    <rPh sb="2" eb="3">
      <t>サ</t>
    </rPh>
    <phoneticPr fontId="1"/>
  </si>
  <si>
    <r>
      <t>名前：＿＿＿＿＿＿＿＿＿＿＿＿　　　　　　教材：</t>
    </r>
    <r>
      <rPr>
        <u/>
        <sz val="12"/>
        <color theme="1"/>
        <rFont val="HGSｺﾞｼｯｸM"/>
        <family val="3"/>
        <charset val="128"/>
      </rPr>
      <t>　スプラウト</t>
    </r>
    <rPh sb="0" eb="2">
      <t>ナマエ</t>
    </rPh>
    <rPh sb="21" eb="23">
      <t>キョウザイ</t>
    </rPh>
    <phoneticPr fontId="1"/>
  </si>
  <si>
    <r>
      <t>名前：＿＿＿＿＿＿＿＿＿＿＿＿　　　　　　教材：</t>
    </r>
    <r>
      <rPr>
        <u/>
        <sz val="12"/>
        <color theme="1"/>
        <rFont val="HGSｺﾞｼｯｸM"/>
        <family val="3"/>
        <charset val="128"/>
      </rPr>
      <t>　スプラウト</t>
    </r>
    <r>
      <rPr>
        <sz val="12"/>
        <color theme="1"/>
        <rFont val="HGSｺﾞｼｯｸM"/>
        <family val="3"/>
        <charset val="128"/>
      </rPr>
      <t>　</t>
    </r>
    <rPh sb="0" eb="2">
      <t>ナマエ</t>
    </rPh>
    <rPh sb="21" eb="23">
      <t>キョウザイ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</si>
</sst>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sz val="24"/>
      <color theme="1"/>
      <name val="HGP創英角ﾎﾟｯﾌﾟ体"/>
      <family val="3"/>
      <charset val="128"/>
    </font>
    <font>
      <u/>
      <sz val="12"/>
      <color theme="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K34"/>
  <sheetViews>
    <sheetView view="pageBreakPreview" zoomScale="60" zoomScaleNormal="68" workbookViewId="0">
      <selection activeCell="B2" sqref="B2:K33"/>
    </sheetView>
  </sheetViews>
  <sheetFormatPr defaultColWidth="17.625" defaultRowHeight="19.25" customHeight="1"/>
  <cols>
    <col min="1" max="1" width="3.875" style="1" customWidth="1"/>
    <col min="2" max="2" width="5.25" style="1" customWidth="1"/>
    <col min="3" max="6" width="17.625" style="1"/>
    <col min="7" max="7" width="5.25" style="1" customWidth="1"/>
    <col min="8" max="16384" width="17.625" style="1"/>
  </cols>
  <sheetData>
    <row r="1" spans="2:11" ht="37.9" customHeight="1" thickBot="1">
      <c r="B1" s="21" t="s">
        <v>154</v>
      </c>
      <c r="C1" s="21"/>
      <c r="D1" s="21"/>
      <c r="E1" s="21"/>
      <c r="F1" s="21"/>
      <c r="G1" s="21"/>
      <c r="H1" s="21"/>
      <c r="I1" s="21"/>
      <c r="J1" s="21"/>
      <c r="K1" s="21"/>
    </row>
    <row r="2" spans="2:11" ht="19.25" customHeight="1" thickTop="1">
      <c r="B2" s="11"/>
      <c r="C2" s="2" t="s">
        <v>0</v>
      </c>
      <c r="D2" s="2" t="s">
        <v>1</v>
      </c>
      <c r="E2" s="2" t="s">
        <v>2</v>
      </c>
      <c r="F2" s="3" t="s">
        <v>3</v>
      </c>
      <c r="G2" s="8"/>
      <c r="H2" s="2" t="s">
        <v>0</v>
      </c>
      <c r="I2" s="2" t="s">
        <v>1</v>
      </c>
      <c r="J2" s="2" t="s">
        <v>2</v>
      </c>
      <c r="K2" s="12" t="s">
        <v>3</v>
      </c>
    </row>
    <row r="3" spans="2:11" ht="19.25" customHeight="1">
      <c r="B3" s="13">
        <v>1</v>
      </c>
      <c r="C3" s="4" t="s">
        <v>344</v>
      </c>
      <c r="D3" s="4" t="s">
        <v>164</v>
      </c>
      <c r="E3" s="4" t="s">
        <v>164</v>
      </c>
      <c r="F3" s="5" t="s">
        <v>164</v>
      </c>
      <c r="G3" s="9">
        <v>32</v>
      </c>
      <c r="H3" s="4" t="s">
        <v>359</v>
      </c>
      <c r="I3" s="4" t="s">
        <v>232</v>
      </c>
      <c r="J3" s="4" t="s">
        <v>233</v>
      </c>
      <c r="K3" s="14" t="s">
        <v>233</v>
      </c>
    </row>
    <row r="4" spans="2:11" ht="19.25" customHeight="1">
      <c r="B4" s="13">
        <v>2</v>
      </c>
      <c r="C4" s="4" t="s">
        <v>345</v>
      </c>
      <c r="D4" s="4" t="s">
        <v>166</v>
      </c>
      <c r="E4" s="4" t="s">
        <v>166</v>
      </c>
      <c r="F4" s="5" t="s">
        <v>166</v>
      </c>
      <c r="G4" s="9">
        <v>33</v>
      </c>
      <c r="H4" s="4" t="s">
        <v>85</v>
      </c>
      <c r="I4" s="4" t="s">
        <v>234</v>
      </c>
      <c r="J4" s="4" t="s">
        <v>235</v>
      </c>
      <c r="K4" s="14" t="s">
        <v>235</v>
      </c>
    </row>
    <row r="5" spans="2:11" ht="19.25" customHeight="1">
      <c r="B5" s="13">
        <v>3</v>
      </c>
      <c r="C5" s="4" t="s">
        <v>87</v>
      </c>
      <c r="D5" s="4" t="s">
        <v>168</v>
      </c>
      <c r="E5" s="4" t="s">
        <v>168</v>
      </c>
      <c r="F5" s="5" t="s">
        <v>168</v>
      </c>
      <c r="G5" s="9">
        <v>34</v>
      </c>
      <c r="H5" s="4" t="s">
        <v>360</v>
      </c>
      <c r="I5" s="4" t="s">
        <v>236</v>
      </c>
      <c r="J5" s="4" t="s">
        <v>237</v>
      </c>
      <c r="K5" s="14" t="s">
        <v>342</v>
      </c>
    </row>
    <row r="6" spans="2:11" ht="19.25" customHeight="1">
      <c r="B6" s="13">
        <v>4</v>
      </c>
      <c r="C6" s="4" t="s">
        <v>346</v>
      </c>
      <c r="D6" s="4" t="s">
        <v>169</v>
      </c>
      <c r="E6" s="4" t="s">
        <v>169</v>
      </c>
      <c r="F6" s="5" t="s">
        <v>169</v>
      </c>
      <c r="G6" s="9">
        <v>35</v>
      </c>
      <c r="H6" s="4" t="s">
        <v>362</v>
      </c>
      <c r="I6" s="4" t="s">
        <v>238</v>
      </c>
      <c r="J6" s="4" t="s">
        <v>239</v>
      </c>
      <c r="K6" s="14" t="s">
        <v>240</v>
      </c>
    </row>
    <row r="7" spans="2:11" ht="19.25" customHeight="1">
      <c r="B7" s="13">
        <v>5</v>
      </c>
      <c r="C7" s="4" t="s">
        <v>8</v>
      </c>
      <c r="D7" s="4" t="s">
        <v>170</v>
      </c>
      <c r="E7" s="4" t="s">
        <v>171</v>
      </c>
      <c r="F7" s="5" t="s">
        <v>170</v>
      </c>
      <c r="G7" s="9">
        <v>36</v>
      </c>
      <c r="H7" s="4" t="s">
        <v>11</v>
      </c>
      <c r="I7" s="4" t="s">
        <v>241</v>
      </c>
      <c r="J7" s="4" t="s">
        <v>242</v>
      </c>
      <c r="K7" s="14" t="s">
        <v>243</v>
      </c>
    </row>
    <row r="8" spans="2:11" ht="19.25" customHeight="1">
      <c r="B8" s="13">
        <v>6</v>
      </c>
      <c r="C8" s="4" t="s">
        <v>347</v>
      </c>
      <c r="D8" s="4" t="s">
        <v>172</v>
      </c>
      <c r="E8" s="4" t="s">
        <v>173</v>
      </c>
      <c r="F8" s="5" t="s">
        <v>172</v>
      </c>
      <c r="G8" s="9">
        <v>37</v>
      </c>
      <c r="H8" s="4" t="s">
        <v>363</v>
      </c>
      <c r="I8" s="4" t="s">
        <v>244</v>
      </c>
      <c r="J8" s="4" t="s">
        <v>246</v>
      </c>
      <c r="K8" s="14" t="s">
        <v>248</v>
      </c>
    </row>
    <row r="9" spans="2:11" ht="19.25" customHeight="1">
      <c r="B9" s="13">
        <v>7</v>
      </c>
      <c r="C9" s="4" t="s">
        <v>90</v>
      </c>
      <c r="D9" s="4" t="s">
        <v>174</v>
      </c>
      <c r="E9" s="4" t="s">
        <v>175</v>
      </c>
      <c r="F9" s="5" t="s">
        <v>174</v>
      </c>
      <c r="G9" s="9">
        <v>38</v>
      </c>
      <c r="H9" s="4" t="s">
        <v>94</v>
      </c>
      <c r="I9" s="4" t="s">
        <v>250</v>
      </c>
      <c r="J9" s="4" t="s">
        <v>251</v>
      </c>
      <c r="K9" s="14" t="s">
        <v>252</v>
      </c>
    </row>
    <row r="10" spans="2:11" ht="19.25" customHeight="1">
      <c r="B10" s="13">
        <v>8</v>
      </c>
      <c r="C10" s="4" t="s">
        <v>6</v>
      </c>
      <c r="D10" s="4" t="s">
        <v>176</v>
      </c>
      <c r="E10" s="4" t="s">
        <v>177</v>
      </c>
      <c r="F10" s="5" t="s">
        <v>177</v>
      </c>
      <c r="G10" s="9">
        <v>39</v>
      </c>
      <c r="H10" s="4" t="s">
        <v>97</v>
      </c>
      <c r="I10" s="4" t="s">
        <v>253</v>
      </c>
      <c r="J10" s="4" t="s">
        <v>254</v>
      </c>
      <c r="K10" s="14" t="s">
        <v>255</v>
      </c>
    </row>
    <row r="11" spans="2:11" ht="19.25" customHeight="1">
      <c r="B11" s="13">
        <v>9</v>
      </c>
      <c r="C11" s="4" t="s">
        <v>7</v>
      </c>
      <c r="D11" s="4" t="s">
        <v>178</v>
      </c>
      <c r="E11" s="4" t="s">
        <v>179</v>
      </c>
      <c r="F11" s="5" t="s">
        <v>179</v>
      </c>
      <c r="G11" s="9">
        <v>40</v>
      </c>
      <c r="H11" s="4" t="s">
        <v>364</v>
      </c>
      <c r="I11" s="4" t="s">
        <v>256</v>
      </c>
      <c r="J11" s="4" t="s">
        <v>257</v>
      </c>
      <c r="K11" s="14" t="s">
        <v>258</v>
      </c>
    </row>
    <row r="12" spans="2:11" ht="19.25" customHeight="1">
      <c r="B12" s="13">
        <v>10</v>
      </c>
      <c r="C12" s="4" t="s">
        <v>349</v>
      </c>
      <c r="D12" s="4" t="s">
        <v>181</v>
      </c>
      <c r="E12" s="4" t="s">
        <v>182</v>
      </c>
      <c r="F12" s="5" t="s">
        <v>182</v>
      </c>
      <c r="G12" s="9">
        <v>41</v>
      </c>
      <c r="H12" s="4" t="s">
        <v>82</v>
      </c>
      <c r="I12" s="4" t="s">
        <v>259</v>
      </c>
      <c r="J12" s="4" t="s">
        <v>260</v>
      </c>
      <c r="K12" s="14" t="s">
        <v>261</v>
      </c>
    </row>
    <row r="13" spans="2:11" ht="19.25" customHeight="1">
      <c r="B13" s="13">
        <v>11</v>
      </c>
      <c r="C13" s="4" t="s">
        <v>98</v>
      </c>
      <c r="D13" s="4" t="s">
        <v>183</v>
      </c>
      <c r="E13" s="4" t="s">
        <v>184</v>
      </c>
      <c r="F13" s="5" t="s">
        <v>184</v>
      </c>
      <c r="G13" s="9">
        <v>42</v>
      </c>
      <c r="H13" s="4" t="s">
        <v>365</v>
      </c>
      <c r="I13" s="4" t="s">
        <v>262</v>
      </c>
      <c r="J13" s="4" t="s">
        <v>264</v>
      </c>
      <c r="K13" s="14" t="s">
        <v>266</v>
      </c>
    </row>
    <row r="14" spans="2:11" ht="19.25" customHeight="1">
      <c r="B14" s="13">
        <v>12</v>
      </c>
      <c r="C14" s="4" t="s">
        <v>350</v>
      </c>
      <c r="D14" s="4" t="s">
        <v>186</v>
      </c>
      <c r="E14" s="4" t="s">
        <v>187</v>
      </c>
      <c r="F14" s="5" t="s">
        <v>187</v>
      </c>
      <c r="G14" s="9">
        <v>43</v>
      </c>
      <c r="H14" s="4" t="s">
        <v>12</v>
      </c>
      <c r="I14" s="4" t="s">
        <v>268</v>
      </c>
      <c r="J14" s="4" t="s">
        <v>269</v>
      </c>
      <c r="K14" s="14" t="s">
        <v>270</v>
      </c>
    </row>
    <row r="15" spans="2:11" ht="19.25" customHeight="1">
      <c r="B15" s="13">
        <v>13</v>
      </c>
      <c r="C15" s="4" t="s">
        <v>351</v>
      </c>
      <c r="D15" s="4" t="s">
        <v>188</v>
      </c>
      <c r="E15" s="4" t="s">
        <v>190</v>
      </c>
      <c r="F15" s="5" t="s">
        <v>190</v>
      </c>
      <c r="G15" s="9">
        <v>44</v>
      </c>
      <c r="H15" s="4" t="s">
        <v>89</v>
      </c>
      <c r="I15" s="4" t="s">
        <v>271</v>
      </c>
      <c r="J15" s="4" t="s">
        <v>272</v>
      </c>
      <c r="K15" s="14" t="s">
        <v>273</v>
      </c>
    </row>
    <row r="16" spans="2:11" ht="19.25" customHeight="1">
      <c r="B16" s="13">
        <v>14</v>
      </c>
      <c r="C16" s="4" t="s">
        <v>93</v>
      </c>
      <c r="D16" s="4" t="s">
        <v>192</v>
      </c>
      <c r="E16" s="4" t="s">
        <v>193</v>
      </c>
      <c r="F16" s="5" t="s">
        <v>193</v>
      </c>
      <c r="G16" s="9">
        <v>45</v>
      </c>
      <c r="H16" s="4" t="s">
        <v>366</v>
      </c>
      <c r="I16" s="4" t="s">
        <v>274</v>
      </c>
      <c r="J16" s="4" t="s">
        <v>276</v>
      </c>
      <c r="K16" s="14" t="s">
        <v>278</v>
      </c>
    </row>
    <row r="17" spans="2:11" ht="19.25" customHeight="1">
      <c r="B17" s="13">
        <v>15</v>
      </c>
      <c r="C17" s="4" t="s">
        <v>15</v>
      </c>
      <c r="D17" s="4" t="s">
        <v>194</v>
      </c>
      <c r="E17" s="4" t="s">
        <v>195</v>
      </c>
      <c r="F17" s="5" t="s">
        <v>195</v>
      </c>
      <c r="G17" s="9">
        <v>46</v>
      </c>
      <c r="H17" s="4" t="s">
        <v>99</v>
      </c>
      <c r="I17" s="4" t="s">
        <v>280</v>
      </c>
      <c r="J17" s="4" t="s">
        <v>281</v>
      </c>
      <c r="K17" s="14" t="s">
        <v>282</v>
      </c>
    </row>
    <row r="18" spans="2:11" ht="19.25" customHeight="1">
      <c r="B18" s="13">
        <v>16</v>
      </c>
      <c r="C18" s="4" t="s">
        <v>352</v>
      </c>
      <c r="D18" s="4" t="s">
        <v>196</v>
      </c>
      <c r="E18" s="4" t="s">
        <v>197</v>
      </c>
      <c r="F18" s="5" t="s">
        <v>197</v>
      </c>
      <c r="G18" s="9">
        <v>47</v>
      </c>
      <c r="H18" s="4" t="s">
        <v>367</v>
      </c>
      <c r="I18" s="4" t="s">
        <v>283</v>
      </c>
      <c r="J18" s="4" t="s">
        <v>284</v>
      </c>
      <c r="K18" s="14" t="s">
        <v>285</v>
      </c>
    </row>
    <row r="19" spans="2:11" ht="19.25" customHeight="1">
      <c r="B19" s="13">
        <v>17</v>
      </c>
      <c r="C19" s="4" t="s">
        <v>353</v>
      </c>
      <c r="D19" s="4" t="s">
        <v>198</v>
      </c>
      <c r="E19" s="4" t="s">
        <v>200</v>
      </c>
      <c r="F19" s="5" t="s">
        <v>200</v>
      </c>
      <c r="G19" s="9">
        <v>48</v>
      </c>
      <c r="H19" s="4" t="s">
        <v>95</v>
      </c>
      <c r="I19" s="4" t="s">
        <v>286</v>
      </c>
      <c r="J19" s="4" t="s">
        <v>287</v>
      </c>
      <c r="K19" s="14" t="s">
        <v>288</v>
      </c>
    </row>
    <row r="20" spans="2:11" ht="19.25" customHeight="1">
      <c r="B20" s="13">
        <v>18</v>
      </c>
      <c r="C20" s="4" t="s">
        <v>84</v>
      </c>
      <c r="D20" s="4" t="s">
        <v>202</v>
      </c>
      <c r="E20" s="4" t="s">
        <v>203</v>
      </c>
      <c r="F20" s="5" t="s">
        <v>203</v>
      </c>
      <c r="G20" s="9">
        <v>49</v>
      </c>
      <c r="H20" s="4" t="s">
        <v>368</v>
      </c>
      <c r="I20" s="4" t="s">
        <v>289</v>
      </c>
      <c r="J20" s="4" t="s">
        <v>291</v>
      </c>
      <c r="K20" s="14" t="s">
        <v>292</v>
      </c>
    </row>
    <row r="21" spans="2:11" ht="19.25" customHeight="1">
      <c r="B21" s="13">
        <v>19</v>
      </c>
      <c r="C21" s="4" t="s">
        <v>86</v>
      </c>
      <c r="D21" s="4" t="s">
        <v>204</v>
      </c>
      <c r="E21" s="4" t="s">
        <v>205</v>
      </c>
      <c r="F21" s="5" t="s">
        <v>205</v>
      </c>
      <c r="G21" s="9">
        <v>50</v>
      </c>
      <c r="H21" s="4" t="s">
        <v>370</v>
      </c>
      <c r="I21" s="4" t="s">
        <v>293</v>
      </c>
      <c r="J21" s="4" t="s">
        <v>294</v>
      </c>
      <c r="K21" s="14" t="s">
        <v>295</v>
      </c>
    </row>
    <row r="22" spans="2:11" ht="19.25" customHeight="1">
      <c r="B22" s="13">
        <v>20</v>
      </c>
      <c r="C22" s="4" t="s">
        <v>83</v>
      </c>
      <c r="D22" s="4" t="s">
        <v>206</v>
      </c>
      <c r="E22" s="4" t="s">
        <v>207</v>
      </c>
      <c r="F22" s="5" t="s">
        <v>207</v>
      </c>
      <c r="G22" s="9">
        <v>51</v>
      </c>
      <c r="H22" s="4" t="s">
        <v>10</v>
      </c>
      <c r="I22" s="4" t="s">
        <v>296</v>
      </c>
      <c r="J22" s="4" t="s">
        <v>297</v>
      </c>
      <c r="K22" s="14" t="s">
        <v>298</v>
      </c>
    </row>
    <row r="23" spans="2:11" ht="19.25" customHeight="1">
      <c r="B23" s="13">
        <v>21</v>
      </c>
      <c r="C23" s="4" t="s">
        <v>88</v>
      </c>
      <c r="D23" s="4" t="s">
        <v>208</v>
      </c>
      <c r="E23" s="4" t="s">
        <v>208</v>
      </c>
      <c r="F23" s="5" t="s">
        <v>208</v>
      </c>
      <c r="G23" s="9">
        <v>52</v>
      </c>
      <c r="H23" s="4" t="s">
        <v>13</v>
      </c>
      <c r="I23" s="4" t="s">
        <v>299</v>
      </c>
      <c r="J23" s="4" t="s">
        <v>300</v>
      </c>
      <c r="K23" s="14" t="s">
        <v>301</v>
      </c>
    </row>
    <row r="24" spans="2:11" ht="19.25" customHeight="1">
      <c r="B24" s="13">
        <v>22</v>
      </c>
      <c r="C24" s="4" t="s">
        <v>354</v>
      </c>
      <c r="D24" s="4" t="s">
        <v>209</v>
      </c>
      <c r="E24" s="4" t="s">
        <v>211</v>
      </c>
      <c r="F24" s="5" t="s">
        <v>211</v>
      </c>
      <c r="G24" s="9">
        <v>53</v>
      </c>
      <c r="H24" s="4" t="s">
        <v>14</v>
      </c>
      <c r="I24" s="4" t="s">
        <v>302</v>
      </c>
      <c r="J24" s="4" t="s">
        <v>303</v>
      </c>
      <c r="K24" s="14" t="s">
        <v>304</v>
      </c>
    </row>
    <row r="25" spans="2:11" ht="19.25" customHeight="1">
      <c r="B25" s="13">
        <v>23</v>
      </c>
      <c r="C25" s="4" t="s">
        <v>91</v>
      </c>
      <c r="D25" s="4" t="s">
        <v>213</v>
      </c>
      <c r="E25" s="4" t="s">
        <v>214</v>
      </c>
      <c r="F25" s="5" t="s">
        <v>214</v>
      </c>
      <c r="G25" s="9">
        <v>54</v>
      </c>
      <c r="H25" s="4" t="s">
        <v>17</v>
      </c>
      <c r="I25" s="4" t="s">
        <v>305</v>
      </c>
      <c r="J25" s="4" t="s">
        <v>306</v>
      </c>
      <c r="K25" s="14" t="s">
        <v>307</v>
      </c>
    </row>
    <row r="26" spans="2:11" ht="19.25" customHeight="1">
      <c r="B26" s="13">
        <v>24</v>
      </c>
      <c r="C26" s="4" t="s">
        <v>92</v>
      </c>
      <c r="D26" s="4" t="s">
        <v>215</v>
      </c>
      <c r="E26" s="4" t="s">
        <v>216</v>
      </c>
      <c r="F26" s="5" t="s">
        <v>216</v>
      </c>
      <c r="G26" s="9">
        <v>55</v>
      </c>
      <c r="H26" s="4" t="s">
        <v>371</v>
      </c>
      <c r="I26" s="4" t="s">
        <v>308</v>
      </c>
      <c r="J26" s="4" t="s">
        <v>310</v>
      </c>
      <c r="K26" s="14" t="s">
        <v>312</v>
      </c>
    </row>
    <row r="27" spans="2:11" ht="19.25" customHeight="1">
      <c r="B27" s="13">
        <v>25</v>
      </c>
      <c r="C27" s="4" t="s">
        <v>95</v>
      </c>
      <c r="D27" s="4" t="s">
        <v>217</v>
      </c>
      <c r="E27" s="4" t="s">
        <v>218</v>
      </c>
      <c r="F27" s="5" t="s">
        <v>218</v>
      </c>
      <c r="G27" s="9">
        <v>56</v>
      </c>
      <c r="H27" s="4" t="s">
        <v>18</v>
      </c>
      <c r="I27" s="4" t="s">
        <v>314</v>
      </c>
      <c r="J27" s="4" t="s">
        <v>315</v>
      </c>
      <c r="K27" s="14" t="s">
        <v>316</v>
      </c>
    </row>
    <row r="28" spans="2:11" ht="19.25" customHeight="1">
      <c r="B28" s="13">
        <v>26</v>
      </c>
      <c r="C28" s="4" t="s">
        <v>96</v>
      </c>
      <c r="D28" s="4" t="s">
        <v>219</v>
      </c>
      <c r="E28" s="4" t="s">
        <v>220</v>
      </c>
      <c r="F28" s="5" t="s">
        <v>220</v>
      </c>
      <c r="G28" s="9">
        <v>57</v>
      </c>
      <c r="H28" s="4" t="s">
        <v>19</v>
      </c>
      <c r="I28" s="4" t="s">
        <v>318</v>
      </c>
      <c r="J28" s="4" t="s">
        <v>319</v>
      </c>
      <c r="K28" s="14" t="s">
        <v>320</v>
      </c>
    </row>
    <row r="29" spans="2:11" ht="19.25" customHeight="1">
      <c r="B29" s="13">
        <v>27</v>
      </c>
      <c r="C29" s="4" t="s">
        <v>16</v>
      </c>
      <c r="D29" s="4" t="s">
        <v>221</v>
      </c>
      <c r="E29" s="4" t="s">
        <v>222</v>
      </c>
      <c r="F29" s="5" t="s">
        <v>222</v>
      </c>
      <c r="G29" s="9">
        <v>58</v>
      </c>
      <c r="H29" s="4" t="s">
        <v>20</v>
      </c>
      <c r="I29" s="4" t="s">
        <v>321</v>
      </c>
      <c r="J29" s="4" t="s">
        <v>322</v>
      </c>
      <c r="K29" s="14" t="s">
        <v>323</v>
      </c>
    </row>
    <row r="30" spans="2:11" ht="19.25" customHeight="1">
      <c r="B30" s="13">
        <v>28</v>
      </c>
      <c r="C30" s="4" t="s">
        <v>355</v>
      </c>
      <c r="D30" s="4" t="s">
        <v>223</v>
      </c>
      <c r="E30" s="4" t="s">
        <v>224</v>
      </c>
      <c r="F30" s="5" t="s">
        <v>224</v>
      </c>
      <c r="G30" s="9">
        <v>59</v>
      </c>
      <c r="H30" s="4" t="s">
        <v>372</v>
      </c>
      <c r="I30" s="4" t="s">
        <v>324</v>
      </c>
      <c r="J30" s="4" t="s">
        <v>326</v>
      </c>
      <c r="K30" s="14" t="s">
        <v>328</v>
      </c>
    </row>
    <row r="31" spans="2:11" ht="19.25" customHeight="1">
      <c r="B31" s="13">
        <v>29</v>
      </c>
      <c r="C31" s="4" t="s">
        <v>21</v>
      </c>
      <c r="D31" s="4" t="s">
        <v>225</v>
      </c>
      <c r="E31" s="4" t="s">
        <v>227</v>
      </c>
      <c r="F31" s="5" t="s">
        <v>227</v>
      </c>
      <c r="G31" s="9">
        <v>60</v>
      </c>
      <c r="H31" s="4" t="s">
        <v>373</v>
      </c>
      <c r="I31" s="4" t="s">
        <v>330</v>
      </c>
      <c r="J31" s="4" t="s">
        <v>331</v>
      </c>
      <c r="K31" s="14" t="s">
        <v>332</v>
      </c>
    </row>
    <row r="32" spans="2:11" ht="19.25" customHeight="1">
      <c r="B32" s="13">
        <v>30</v>
      </c>
      <c r="C32" s="4" t="s">
        <v>356</v>
      </c>
      <c r="D32" s="4" t="s">
        <v>228</v>
      </c>
      <c r="E32" s="4" t="s">
        <v>229</v>
      </c>
      <c r="F32" s="5" t="s">
        <v>229</v>
      </c>
      <c r="G32" s="9">
        <v>61</v>
      </c>
      <c r="H32" s="4" t="s">
        <v>374</v>
      </c>
      <c r="I32" s="4" t="s">
        <v>333</v>
      </c>
      <c r="J32" s="4" t="s">
        <v>334</v>
      </c>
      <c r="K32" s="14" t="s">
        <v>335</v>
      </c>
    </row>
    <row r="33" spans="2:11" ht="19.25" customHeight="1" thickBot="1">
      <c r="B33" s="15">
        <v>31</v>
      </c>
      <c r="C33" s="6" t="s">
        <v>357</v>
      </c>
      <c r="D33" s="6" t="s">
        <v>230</v>
      </c>
      <c r="E33" s="6" t="s">
        <v>231</v>
      </c>
      <c r="F33" s="7" t="s">
        <v>231</v>
      </c>
      <c r="G33" s="10">
        <v>62</v>
      </c>
      <c r="H33" s="6" t="s">
        <v>375</v>
      </c>
      <c r="I33" s="6" t="s">
        <v>336</v>
      </c>
      <c r="J33" s="6" t="s">
        <v>338</v>
      </c>
      <c r="K33" s="16" t="s">
        <v>340</v>
      </c>
    </row>
    <row r="34" spans="2:11" ht="19.25" customHeight="1" thickTop="1"/>
  </sheetData>
  <mergeCells count="1">
    <mergeCell ref="B1:K1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8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465A7-9156-4E9A-A403-91BC8C5EC730}">
  <sheetPr codeName="Sheet2"/>
  <dimension ref="B1:K35"/>
  <sheetViews>
    <sheetView view="pageBreakPreview" zoomScale="60" zoomScaleNormal="68" workbookViewId="0">
      <selection activeCell="H34" sqref="H34"/>
    </sheetView>
  </sheetViews>
  <sheetFormatPr defaultColWidth="17.625" defaultRowHeight="19.25" customHeight="1"/>
  <cols>
    <col min="1" max="1" width="3.875" style="1" customWidth="1"/>
    <col min="2" max="2" width="5.25" style="1" customWidth="1"/>
    <col min="3" max="6" width="17.625" style="1"/>
    <col min="7" max="7" width="5.25" style="1" customWidth="1"/>
    <col min="8" max="16384" width="17.625" style="1"/>
  </cols>
  <sheetData>
    <row r="1" spans="2:11" ht="37.9" customHeight="1">
      <c r="B1" s="22" t="s">
        <v>158</v>
      </c>
      <c r="C1" s="22"/>
      <c r="D1" s="22"/>
      <c r="E1" s="22"/>
      <c r="F1" s="22"/>
      <c r="G1" s="22"/>
      <c r="H1" s="22"/>
      <c r="I1" s="22"/>
      <c r="J1" s="22"/>
      <c r="K1" s="22"/>
    </row>
    <row r="2" spans="2:11" ht="25.9" customHeight="1" thickBot="1">
      <c r="B2" s="23" t="s">
        <v>155</v>
      </c>
      <c r="C2" s="23"/>
      <c r="D2" s="23"/>
      <c r="E2" s="23"/>
      <c r="F2" s="23"/>
      <c r="G2" s="23"/>
      <c r="H2" s="23"/>
      <c r="I2" s="23"/>
      <c r="J2" s="23"/>
      <c r="K2" s="23"/>
    </row>
    <row r="3" spans="2:11" ht="19.25" customHeight="1" thickTop="1">
      <c r="B3" s="11"/>
      <c r="C3" s="2" t="s">
        <v>0</v>
      </c>
      <c r="D3" s="2" t="s">
        <v>1</v>
      </c>
      <c r="E3" s="2" t="s">
        <v>2</v>
      </c>
      <c r="F3" s="3" t="s">
        <v>3</v>
      </c>
      <c r="G3" s="8"/>
      <c r="H3" s="2" t="s">
        <v>0</v>
      </c>
      <c r="I3" s="2" t="s">
        <v>1</v>
      </c>
      <c r="J3" s="2" t="s">
        <v>2</v>
      </c>
      <c r="K3" s="12" t="s">
        <v>3</v>
      </c>
    </row>
    <row r="4" spans="2:11" ht="19.25" customHeight="1">
      <c r="B4" s="13">
        <v>1</v>
      </c>
      <c r="C4" s="4" t="s">
        <v>344</v>
      </c>
      <c r="D4" s="4"/>
      <c r="E4" s="4"/>
      <c r="F4" s="5"/>
      <c r="G4" s="9">
        <v>32</v>
      </c>
      <c r="H4" s="4" t="s">
        <v>359</v>
      </c>
      <c r="I4" s="4"/>
      <c r="J4" s="4"/>
      <c r="K4" s="14"/>
    </row>
    <row r="5" spans="2:11" ht="19.25" customHeight="1">
      <c r="B5" s="13">
        <v>2</v>
      </c>
      <c r="C5" s="4" t="s">
        <v>345</v>
      </c>
      <c r="D5" s="4"/>
      <c r="E5" s="4"/>
      <c r="F5" s="5"/>
      <c r="G5" s="9">
        <v>33</v>
      </c>
      <c r="H5" s="4" t="s">
        <v>85</v>
      </c>
      <c r="I5" s="4"/>
      <c r="J5" s="4"/>
      <c r="K5" s="14"/>
    </row>
    <row r="6" spans="2:11" ht="19.25" customHeight="1">
      <c r="B6" s="13">
        <v>3</v>
      </c>
      <c r="C6" s="4" t="s">
        <v>87</v>
      </c>
      <c r="D6" s="4"/>
      <c r="E6" s="4"/>
      <c r="F6" s="5"/>
      <c r="G6" s="9">
        <v>34</v>
      </c>
      <c r="H6" s="4" t="s">
        <v>360</v>
      </c>
      <c r="I6" s="4"/>
      <c r="J6" s="4"/>
      <c r="K6" s="14"/>
    </row>
    <row r="7" spans="2:11" ht="19.25" customHeight="1">
      <c r="B7" s="13">
        <v>4</v>
      </c>
      <c r="C7" s="4" t="s">
        <v>346</v>
      </c>
      <c r="D7" s="4"/>
      <c r="E7" s="4"/>
      <c r="F7" s="5"/>
      <c r="G7" s="9">
        <v>35</v>
      </c>
      <c r="H7" s="4" t="s">
        <v>362</v>
      </c>
      <c r="I7" s="4"/>
      <c r="J7" s="4"/>
      <c r="K7" s="14"/>
    </row>
    <row r="8" spans="2:11" ht="19.25" customHeight="1">
      <c r="B8" s="13">
        <v>5</v>
      </c>
      <c r="C8" s="4" t="s">
        <v>8</v>
      </c>
      <c r="D8" s="4"/>
      <c r="E8" s="4"/>
      <c r="F8" s="5"/>
      <c r="G8" s="9">
        <v>36</v>
      </c>
      <c r="H8" s="4" t="s">
        <v>11</v>
      </c>
      <c r="I8" s="4"/>
      <c r="J8" s="4"/>
      <c r="K8" s="14"/>
    </row>
    <row r="9" spans="2:11" ht="19.25" customHeight="1">
      <c r="B9" s="13">
        <v>6</v>
      </c>
      <c r="C9" s="4" t="s">
        <v>347</v>
      </c>
      <c r="D9" s="4"/>
      <c r="E9" s="4"/>
      <c r="F9" s="5"/>
      <c r="G9" s="9">
        <v>37</v>
      </c>
      <c r="H9" s="4" t="s">
        <v>363</v>
      </c>
      <c r="I9" s="4"/>
      <c r="J9" s="4"/>
      <c r="K9" s="14"/>
    </row>
    <row r="10" spans="2:11" ht="19.25" customHeight="1">
      <c r="B10" s="13">
        <v>7</v>
      </c>
      <c r="C10" s="4" t="s">
        <v>90</v>
      </c>
      <c r="D10" s="4"/>
      <c r="E10" s="4"/>
      <c r="F10" s="5"/>
      <c r="G10" s="9">
        <v>38</v>
      </c>
      <c r="H10" s="4" t="s">
        <v>94</v>
      </c>
      <c r="I10" s="4"/>
      <c r="J10" s="4"/>
      <c r="K10" s="14"/>
    </row>
    <row r="11" spans="2:11" ht="19.25" customHeight="1">
      <c r="B11" s="13">
        <v>8</v>
      </c>
      <c r="C11" s="4" t="s">
        <v>6</v>
      </c>
      <c r="D11" s="4"/>
      <c r="E11" s="4"/>
      <c r="F11" s="5"/>
      <c r="G11" s="9">
        <v>39</v>
      </c>
      <c r="H11" s="4" t="s">
        <v>97</v>
      </c>
      <c r="I11" s="4"/>
      <c r="J11" s="4"/>
      <c r="K11" s="14"/>
    </row>
    <row r="12" spans="2:11" ht="19.25" customHeight="1">
      <c r="B12" s="13">
        <v>9</v>
      </c>
      <c r="C12" s="4" t="s">
        <v>7</v>
      </c>
      <c r="D12" s="4"/>
      <c r="E12" s="4"/>
      <c r="F12" s="5"/>
      <c r="G12" s="9">
        <v>40</v>
      </c>
      <c r="H12" s="4" t="s">
        <v>364</v>
      </c>
      <c r="I12" s="4"/>
      <c r="J12" s="4"/>
      <c r="K12" s="14"/>
    </row>
    <row r="13" spans="2:11" ht="19.25" customHeight="1">
      <c r="B13" s="13">
        <v>10</v>
      </c>
      <c r="C13" s="4" t="s">
        <v>349</v>
      </c>
      <c r="D13" s="4"/>
      <c r="E13" s="4"/>
      <c r="F13" s="5"/>
      <c r="G13" s="9">
        <v>41</v>
      </c>
      <c r="H13" s="4" t="s">
        <v>82</v>
      </c>
      <c r="I13" s="4"/>
      <c r="J13" s="4"/>
      <c r="K13" s="14"/>
    </row>
    <row r="14" spans="2:11" ht="19.25" customHeight="1">
      <c r="B14" s="13">
        <v>11</v>
      </c>
      <c r="C14" s="4" t="s">
        <v>98</v>
      </c>
      <c r="D14" s="4"/>
      <c r="E14" s="4"/>
      <c r="F14" s="5"/>
      <c r="G14" s="9">
        <v>42</v>
      </c>
      <c r="H14" s="4" t="s">
        <v>365</v>
      </c>
      <c r="I14" s="4"/>
      <c r="J14" s="4"/>
      <c r="K14" s="14"/>
    </row>
    <row r="15" spans="2:11" ht="19.25" customHeight="1">
      <c r="B15" s="13">
        <v>12</v>
      </c>
      <c r="C15" s="4" t="s">
        <v>350</v>
      </c>
      <c r="D15" s="4"/>
      <c r="E15" s="4"/>
      <c r="F15" s="5"/>
      <c r="G15" s="9">
        <v>43</v>
      </c>
      <c r="H15" s="4" t="s">
        <v>12</v>
      </c>
      <c r="I15" s="4"/>
      <c r="J15" s="4"/>
      <c r="K15" s="14"/>
    </row>
    <row r="16" spans="2:11" ht="19.25" customHeight="1">
      <c r="B16" s="13">
        <v>13</v>
      </c>
      <c r="C16" s="4" t="s">
        <v>351</v>
      </c>
      <c r="D16" s="4"/>
      <c r="E16" s="4"/>
      <c r="F16" s="5"/>
      <c r="G16" s="9">
        <v>44</v>
      </c>
      <c r="H16" s="4" t="s">
        <v>89</v>
      </c>
      <c r="I16" s="4"/>
      <c r="J16" s="4"/>
      <c r="K16" s="14"/>
    </row>
    <row r="17" spans="2:11" ht="19.25" customHeight="1">
      <c r="B17" s="13">
        <v>14</v>
      </c>
      <c r="C17" s="4" t="s">
        <v>93</v>
      </c>
      <c r="D17" s="4"/>
      <c r="E17" s="4"/>
      <c r="F17" s="5"/>
      <c r="G17" s="9">
        <v>45</v>
      </c>
      <c r="H17" s="4" t="s">
        <v>366</v>
      </c>
      <c r="I17" s="4"/>
      <c r="J17" s="4"/>
      <c r="K17" s="14"/>
    </row>
    <row r="18" spans="2:11" ht="19.25" customHeight="1">
      <c r="B18" s="13">
        <v>15</v>
      </c>
      <c r="C18" s="4" t="s">
        <v>15</v>
      </c>
      <c r="D18" s="4"/>
      <c r="E18" s="4"/>
      <c r="F18" s="5"/>
      <c r="G18" s="9">
        <v>46</v>
      </c>
      <c r="H18" s="4" t="s">
        <v>99</v>
      </c>
      <c r="I18" s="4"/>
      <c r="J18" s="4"/>
      <c r="K18" s="14"/>
    </row>
    <row r="19" spans="2:11" ht="19.25" customHeight="1">
      <c r="B19" s="13">
        <v>16</v>
      </c>
      <c r="C19" s="4" t="s">
        <v>352</v>
      </c>
      <c r="D19" s="4"/>
      <c r="E19" s="4"/>
      <c r="F19" s="5"/>
      <c r="G19" s="9">
        <v>47</v>
      </c>
      <c r="H19" s="4" t="s">
        <v>367</v>
      </c>
      <c r="I19" s="4"/>
      <c r="J19" s="4"/>
      <c r="K19" s="14"/>
    </row>
    <row r="20" spans="2:11" ht="19.25" customHeight="1">
      <c r="B20" s="13">
        <v>17</v>
      </c>
      <c r="C20" s="4" t="s">
        <v>353</v>
      </c>
      <c r="D20" s="4"/>
      <c r="E20" s="4"/>
      <c r="F20" s="5"/>
      <c r="G20" s="9">
        <v>48</v>
      </c>
      <c r="H20" s="4" t="s">
        <v>95</v>
      </c>
      <c r="I20" s="4"/>
      <c r="J20" s="4"/>
      <c r="K20" s="14"/>
    </row>
    <row r="21" spans="2:11" ht="19.25" customHeight="1">
      <c r="B21" s="13">
        <v>18</v>
      </c>
      <c r="C21" s="4" t="s">
        <v>84</v>
      </c>
      <c r="D21" s="4"/>
      <c r="E21" s="4"/>
      <c r="F21" s="5"/>
      <c r="G21" s="9">
        <v>49</v>
      </c>
      <c r="H21" s="4" t="s">
        <v>368</v>
      </c>
      <c r="I21" s="4"/>
      <c r="J21" s="4"/>
      <c r="K21" s="14"/>
    </row>
    <row r="22" spans="2:11" ht="19.25" customHeight="1">
      <c r="B22" s="13">
        <v>19</v>
      </c>
      <c r="C22" s="4" t="s">
        <v>86</v>
      </c>
      <c r="D22" s="4"/>
      <c r="E22" s="4"/>
      <c r="F22" s="5"/>
      <c r="G22" s="9">
        <v>50</v>
      </c>
      <c r="H22" s="4" t="s">
        <v>370</v>
      </c>
      <c r="I22" s="4"/>
      <c r="J22" s="4"/>
      <c r="K22" s="14"/>
    </row>
    <row r="23" spans="2:11" ht="19.25" customHeight="1">
      <c r="B23" s="13">
        <v>20</v>
      </c>
      <c r="C23" s="4" t="s">
        <v>83</v>
      </c>
      <c r="D23" s="4"/>
      <c r="E23" s="4"/>
      <c r="F23" s="5"/>
      <c r="G23" s="9">
        <v>51</v>
      </c>
      <c r="H23" s="4" t="s">
        <v>10</v>
      </c>
      <c r="I23" s="4"/>
      <c r="J23" s="4"/>
      <c r="K23" s="14"/>
    </row>
    <row r="24" spans="2:11" ht="19.25" customHeight="1">
      <c r="B24" s="13">
        <v>21</v>
      </c>
      <c r="C24" s="4" t="s">
        <v>88</v>
      </c>
      <c r="D24" s="4"/>
      <c r="E24" s="4"/>
      <c r="F24" s="5"/>
      <c r="G24" s="9">
        <v>52</v>
      </c>
      <c r="H24" s="4" t="s">
        <v>13</v>
      </c>
      <c r="I24" s="4"/>
      <c r="J24" s="4"/>
      <c r="K24" s="14"/>
    </row>
    <row r="25" spans="2:11" ht="19.25" customHeight="1">
      <c r="B25" s="13">
        <v>22</v>
      </c>
      <c r="C25" s="4" t="s">
        <v>354</v>
      </c>
      <c r="D25" s="4"/>
      <c r="E25" s="4"/>
      <c r="F25" s="5"/>
      <c r="G25" s="9">
        <v>53</v>
      </c>
      <c r="H25" s="4" t="s">
        <v>14</v>
      </c>
      <c r="I25" s="4"/>
      <c r="J25" s="4"/>
      <c r="K25" s="14"/>
    </row>
    <row r="26" spans="2:11" ht="19.25" customHeight="1">
      <c r="B26" s="13">
        <v>23</v>
      </c>
      <c r="C26" s="4" t="s">
        <v>91</v>
      </c>
      <c r="D26" s="4"/>
      <c r="E26" s="4"/>
      <c r="F26" s="5"/>
      <c r="G26" s="9">
        <v>54</v>
      </c>
      <c r="H26" s="4" t="s">
        <v>17</v>
      </c>
      <c r="I26" s="4"/>
      <c r="J26" s="4"/>
      <c r="K26" s="14"/>
    </row>
    <row r="27" spans="2:11" ht="19.25" customHeight="1">
      <c r="B27" s="13">
        <v>24</v>
      </c>
      <c r="C27" s="4" t="s">
        <v>92</v>
      </c>
      <c r="D27" s="4"/>
      <c r="E27" s="4"/>
      <c r="F27" s="5"/>
      <c r="G27" s="9">
        <v>55</v>
      </c>
      <c r="H27" s="4" t="s">
        <v>371</v>
      </c>
      <c r="I27" s="4"/>
      <c r="J27" s="4"/>
      <c r="K27" s="14"/>
    </row>
    <row r="28" spans="2:11" ht="19.25" customHeight="1">
      <c r="B28" s="13">
        <v>25</v>
      </c>
      <c r="C28" s="4" t="s">
        <v>95</v>
      </c>
      <c r="D28" s="4"/>
      <c r="E28" s="4"/>
      <c r="F28" s="5"/>
      <c r="G28" s="9">
        <v>56</v>
      </c>
      <c r="H28" s="4" t="s">
        <v>18</v>
      </c>
      <c r="I28" s="4"/>
      <c r="J28" s="4"/>
      <c r="K28" s="14"/>
    </row>
    <row r="29" spans="2:11" ht="19.25" customHeight="1">
      <c r="B29" s="13">
        <v>26</v>
      </c>
      <c r="C29" s="4" t="s">
        <v>96</v>
      </c>
      <c r="D29" s="4"/>
      <c r="E29" s="4"/>
      <c r="F29" s="5"/>
      <c r="G29" s="9">
        <v>57</v>
      </c>
      <c r="H29" s="4" t="s">
        <v>19</v>
      </c>
      <c r="I29" s="4"/>
      <c r="J29" s="4"/>
      <c r="K29" s="14"/>
    </row>
    <row r="30" spans="2:11" ht="19.25" customHeight="1">
      <c r="B30" s="13">
        <v>27</v>
      </c>
      <c r="C30" s="4" t="s">
        <v>16</v>
      </c>
      <c r="D30" s="4"/>
      <c r="E30" s="4"/>
      <c r="F30" s="5"/>
      <c r="G30" s="9">
        <v>58</v>
      </c>
      <c r="H30" s="4" t="s">
        <v>20</v>
      </c>
      <c r="I30" s="4"/>
      <c r="J30" s="4"/>
      <c r="K30" s="14"/>
    </row>
    <row r="31" spans="2:11" ht="19.25" customHeight="1">
      <c r="B31" s="13">
        <v>28</v>
      </c>
      <c r="C31" s="4" t="s">
        <v>355</v>
      </c>
      <c r="D31" s="4"/>
      <c r="E31" s="4"/>
      <c r="F31" s="5"/>
      <c r="G31" s="9">
        <v>59</v>
      </c>
      <c r="H31" s="4" t="s">
        <v>372</v>
      </c>
      <c r="I31" s="4"/>
      <c r="J31" s="4"/>
      <c r="K31" s="14"/>
    </row>
    <row r="32" spans="2:11" ht="19.25" customHeight="1">
      <c r="B32" s="13">
        <v>29</v>
      </c>
      <c r="C32" s="4" t="s">
        <v>21</v>
      </c>
      <c r="D32" s="4"/>
      <c r="E32" s="4"/>
      <c r="F32" s="5"/>
      <c r="G32" s="9">
        <v>60</v>
      </c>
      <c r="H32" s="4" t="s">
        <v>373</v>
      </c>
      <c r="I32" s="4"/>
      <c r="J32" s="4"/>
      <c r="K32" s="14"/>
    </row>
    <row r="33" spans="2:11" ht="19.25" customHeight="1">
      <c r="B33" s="13">
        <v>30</v>
      </c>
      <c r="C33" s="4" t="s">
        <v>356</v>
      </c>
      <c r="D33" s="4"/>
      <c r="E33" s="4"/>
      <c r="F33" s="5"/>
      <c r="G33" s="9">
        <v>61</v>
      </c>
      <c r="H33" s="4" t="s">
        <v>374</v>
      </c>
      <c r="I33" s="4"/>
      <c r="J33" s="4"/>
      <c r="K33" s="14"/>
    </row>
    <row r="34" spans="2:11" ht="19.25" customHeight="1" thickBot="1">
      <c r="B34" s="15">
        <v>31</v>
      </c>
      <c r="C34" s="6" t="s">
        <v>357</v>
      </c>
      <c r="D34" s="6"/>
      <c r="E34" s="6"/>
      <c r="F34" s="7"/>
      <c r="G34" s="10">
        <v>62</v>
      </c>
      <c r="H34" s="6" t="s">
        <v>375</v>
      </c>
      <c r="I34" s="6"/>
      <c r="J34" s="6"/>
      <c r="K34" s="16"/>
    </row>
    <row r="35" spans="2:11" ht="19.25" customHeight="1" thickTop="1"/>
  </sheetData>
  <mergeCells count="2">
    <mergeCell ref="B1:K1"/>
    <mergeCell ref="B2:K2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8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EC001-F6D2-47E8-A602-15C0EA4770CB}">
  <sheetPr codeName="Sheet3"/>
  <dimension ref="B1:V37"/>
  <sheetViews>
    <sheetView showGridLines="0" tabSelected="1" zoomScale="63" zoomScaleNormal="68" workbookViewId="0">
      <selection activeCell="O25" sqref="O25"/>
    </sheetView>
  </sheetViews>
  <sheetFormatPr defaultColWidth="17.625" defaultRowHeight="19.25" customHeight="1"/>
  <cols>
    <col min="1" max="1" width="4.1875" style="1" customWidth="1"/>
    <col min="2" max="2" width="5.6875" style="1" customWidth="1"/>
    <col min="3" max="6" width="17.625" style="1" customWidth="1"/>
    <col min="7" max="7" width="14.125" style="1" customWidth="1"/>
    <col min="8" max="8" width="5.6875" style="1" customWidth="1"/>
    <col min="9" max="11" width="17.625" style="1" customWidth="1"/>
    <col min="12" max="12" width="17.625" customWidth="1"/>
    <col min="13" max="13" width="4.1875" customWidth="1"/>
    <col min="14" max="16" width="17.625" style="1"/>
    <col min="18" max="16384" width="17.625" style="1"/>
  </cols>
  <sheetData>
    <row r="1" spans="2:22" ht="37.9" customHeight="1">
      <c r="B1" s="22" t="s">
        <v>162</v>
      </c>
      <c r="C1" s="22"/>
      <c r="D1" s="22"/>
      <c r="E1" s="22"/>
      <c r="F1" s="22"/>
      <c r="H1" s="22" t="s">
        <v>163</v>
      </c>
      <c r="I1" s="22"/>
      <c r="J1" s="22"/>
      <c r="K1" s="22"/>
      <c r="L1" s="22"/>
      <c r="M1" s="17"/>
      <c r="Q1" s="1"/>
      <c r="R1"/>
      <c r="V1"/>
    </row>
    <row r="2" spans="2:22" ht="25.9" customHeight="1">
      <c r="B2" s="24" t="s">
        <v>377</v>
      </c>
      <c r="C2" s="24"/>
      <c r="D2" s="24"/>
      <c r="E2" s="24"/>
      <c r="F2" s="24"/>
      <c r="H2" s="24" t="s">
        <v>376</v>
      </c>
      <c r="I2" s="24"/>
      <c r="J2" s="24"/>
      <c r="K2" s="24"/>
      <c r="L2" s="24"/>
      <c r="M2" s="18"/>
      <c r="N2" s="1" t="s">
        <v>160</v>
      </c>
      <c r="O2" s="1" t="s">
        <v>161</v>
      </c>
      <c r="P2" s="1" t="s">
        <v>159</v>
      </c>
      <c r="Q2" s="1"/>
      <c r="R2"/>
      <c r="V2"/>
    </row>
    <row r="3" spans="2:22" ht="25.9" customHeight="1">
      <c r="B3" s="24" t="str">
        <f>"範囲："&amp;N3&amp;"～"&amp;O3</f>
        <v>範囲：1～34</v>
      </c>
      <c r="C3" s="24"/>
      <c r="D3" s="24"/>
      <c r="E3" s="24"/>
      <c r="F3" s="24"/>
      <c r="H3" s="24" t="str">
        <f>B3</f>
        <v>範囲：1～34</v>
      </c>
      <c r="I3" s="24"/>
      <c r="J3" s="24"/>
      <c r="K3" s="24"/>
      <c r="L3" s="24"/>
      <c r="M3" s="18"/>
      <c r="N3" s="20">
        <v>1</v>
      </c>
      <c r="O3" s="20">
        <v>34</v>
      </c>
      <c r="P3" s="1">
        <f>O3-N3+1</f>
        <v>34</v>
      </c>
      <c r="Q3" s="1"/>
      <c r="R3"/>
      <c r="V3"/>
    </row>
    <row r="4" spans="2:22" ht="25.9" customHeight="1" thickBot="1">
      <c r="B4" s="24" t="s">
        <v>156</v>
      </c>
      <c r="C4" s="24"/>
      <c r="D4" s="24"/>
      <c r="E4" s="24"/>
      <c r="F4" s="24"/>
      <c r="H4" s="24" t="s">
        <v>156</v>
      </c>
      <c r="I4" s="24"/>
      <c r="J4" s="24"/>
      <c r="K4" s="24"/>
      <c r="L4" s="24"/>
      <c r="M4" s="18"/>
      <c r="Q4" s="1"/>
      <c r="R4"/>
      <c r="V4"/>
    </row>
    <row r="5" spans="2:22" ht="19.25" customHeight="1" thickTop="1">
      <c r="B5" s="11"/>
      <c r="C5" s="2" t="s">
        <v>0</v>
      </c>
      <c r="D5" s="2" t="s">
        <v>1</v>
      </c>
      <c r="E5" s="2" t="s">
        <v>2</v>
      </c>
      <c r="F5" s="12" t="s">
        <v>3</v>
      </c>
      <c r="H5" s="11"/>
      <c r="I5" s="2" t="s">
        <v>0</v>
      </c>
      <c r="J5" s="2" t="s">
        <v>1</v>
      </c>
      <c r="K5" s="2" t="s">
        <v>2</v>
      </c>
      <c r="L5" s="12" t="s">
        <v>3</v>
      </c>
      <c r="M5" s="1"/>
      <c r="N5" s="1" t="s">
        <v>157</v>
      </c>
      <c r="Q5" s="1"/>
      <c r="R5"/>
      <c r="V5"/>
    </row>
    <row r="6" spans="2:22" ht="19.25" customHeight="1">
      <c r="B6" s="13">
        <v>1</v>
      </c>
      <c r="C6" s="4" t="str">
        <f ca="1">_xlfn.IFNA(VLOOKUP(N6,'原本 (vlook)'!$B$3:$F$64,2,0),"")</f>
        <v>読む</v>
      </c>
      <c r="D6" s="4" t="str">
        <f ca="1">_xlfn.IFNA(VLOOKUP(N6,'原本 (vlook)'!$B$3:$F$64,3,0),"")</f>
        <v>read</v>
      </c>
      <c r="E6" s="4" t="str">
        <f ca="1">_xlfn.IFNA(VLOOKUP(N6,'原本 (vlook)'!$B$3:$F$64,4,0),"")</f>
        <v>read</v>
      </c>
      <c r="F6" s="14" t="str">
        <f ca="1">_xlfn.IFNA(VLOOKUP(N6,'原本 (vlook)'!$B$3:$F$64,5,0),"")</f>
        <v>read</v>
      </c>
      <c r="H6" s="13">
        <v>1</v>
      </c>
      <c r="I6" s="4" t="str">
        <f ca="1">C6</f>
        <v>読む</v>
      </c>
      <c r="J6" s="4"/>
      <c r="K6" s="4"/>
      <c r="L6" s="14"/>
      <c r="M6" s="1"/>
      <c r="N6" s="1">
        <f ca="1">IF(ROW(P5)-4&gt;$P$3,"",INDEX(P$6:P$36,MATCH(ROW(P5)-4,O$6:O$36,0)))</f>
        <v>21</v>
      </c>
      <c r="O6" s="1">
        <f ca="1">IF(P6="","",MAX(O$5:O5)+1)</f>
        <v>1</v>
      </c>
      <c r="P6" s="1">
        <f t="shared" ref="P6:P36" ca="1" si="0">IF(_xlfn.RANK.EQ(Q6,$Q$6:$Q$36,0)+$N$3-1&lt;=$O$3,_xlfn.RANK.EQ(Q6,$Q$6:$Q$36,0)+$N$3-1,"")</f>
        <v>21</v>
      </c>
      <c r="Q6" s="1">
        <f ca="1">RAND()</f>
        <v>0.24658824890491959</v>
      </c>
      <c r="R6"/>
      <c r="V6"/>
    </row>
    <row r="7" spans="2:22" ht="19.25" customHeight="1">
      <c r="B7" s="13">
        <v>2</v>
      </c>
      <c r="C7" s="4" t="str">
        <f ca="1">_xlfn.IFNA(VLOOKUP(N7,'原本 (vlook)'!$B$3:$F$64,2,0),"")</f>
        <v>話す</v>
      </c>
      <c r="D7" s="4" t="str">
        <f ca="1">_xlfn.IFNA(VLOOKUP(N7,'原本 (vlook)'!$B$3:$F$64,3,0),"")</f>
        <v>tell</v>
      </c>
      <c r="E7" s="4" t="str">
        <f ca="1">_xlfn.IFNA(VLOOKUP(N7,'原本 (vlook)'!$B$3:$F$64,4,0),"")</f>
        <v>told</v>
      </c>
      <c r="F7" s="14" t="str">
        <f ca="1">_xlfn.IFNA(VLOOKUP(N7,'原本 (vlook)'!$B$3:$F$64,5,0),"")</f>
        <v>told</v>
      </c>
      <c r="H7" s="13">
        <v>2</v>
      </c>
      <c r="I7" s="4" t="str">
        <f t="shared" ref="I7:I36" ca="1" si="1">C7</f>
        <v>話す</v>
      </c>
      <c r="J7" s="4"/>
      <c r="K7" s="4"/>
      <c r="L7" s="14"/>
      <c r="M7" s="1"/>
      <c r="N7" s="1">
        <f t="shared" ref="N7:N36" ca="1" si="2">IF(ROW(P6)-4&gt;$P$3,"",INDEX(P$6:P$36,MATCH(ROW(P6)-4,O$6:O$36,0)))</f>
        <v>25</v>
      </c>
      <c r="O7" s="1">
        <f ca="1">IF(P7="","",MAX(O$5:O6)+1)</f>
        <v>2</v>
      </c>
      <c r="P7" s="1">
        <f t="shared" ca="1" si="0"/>
        <v>25</v>
      </c>
      <c r="Q7" s="1">
        <f t="shared" ref="Q7:Q36" ca="1" si="3">RAND()</f>
        <v>0.17849407242636828</v>
      </c>
      <c r="R7"/>
      <c r="V7"/>
    </row>
    <row r="8" spans="2:22" ht="19.25" customHeight="1">
      <c r="B8" s="13">
        <v>3</v>
      </c>
      <c r="C8" s="4" t="str">
        <f ca="1">_xlfn.IFNA(VLOOKUP(N8,'原本 (vlook)'!$B$3:$F$64,2,0),"")</f>
        <v>来る</v>
      </c>
      <c r="D8" s="4" t="str">
        <f ca="1">_xlfn.IFNA(VLOOKUP(N8,'原本 (vlook)'!$B$3:$F$64,3,0),"")</f>
        <v>come</v>
      </c>
      <c r="E8" s="4" t="str">
        <f ca="1">_xlfn.IFNA(VLOOKUP(N8,'原本 (vlook)'!$B$3:$F$64,4,0),"")</f>
        <v>came</v>
      </c>
      <c r="F8" s="14" t="str">
        <f ca="1">_xlfn.IFNA(VLOOKUP(N8,'原本 (vlook)'!$B$3:$F$64,5,0),"")</f>
        <v>come</v>
      </c>
      <c r="H8" s="13">
        <v>3</v>
      </c>
      <c r="I8" s="4" t="str">
        <f t="shared" ca="1" si="1"/>
        <v>来る</v>
      </c>
      <c r="J8" s="4"/>
      <c r="K8" s="4"/>
      <c r="L8" s="14"/>
      <c r="M8" s="1"/>
      <c r="N8" s="1">
        <f t="shared" ca="1" si="2"/>
        <v>5</v>
      </c>
      <c r="O8" s="1">
        <f ca="1">IF(P8="","",MAX(O$5:O7)+1)</f>
        <v>3</v>
      </c>
      <c r="P8" s="1">
        <f t="shared" ca="1" si="0"/>
        <v>5</v>
      </c>
      <c r="Q8" s="1">
        <f t="shared" ca="1" si="3"/>
        <v>0.85477641670197213</v>
      </c>
      <c r="R8"/>
      <c r="V8"/>
    </row>
    <row r="9" spans="2:22" ht="19.25" customHeight="1">
      <c r="B9" s="13">
        <v>4</v>
      </c>
      <c r="C9" s="4" t="str">
        <f ca="1">_xlfn.IFNA(VLOOKUP(N9,'原本 (vlook)'!$B$3:$F$64,2,0),"")</f>
        <v>感じる</v>
      </c>
      <c r="D9" s="4" t="str">
        <f ca="1">_xlfn.IFNA(VLOOKUP(N9,'原本 (vlook)'!$B$3:$F$64,3,0),"")</f>
        <v>feel</v>
      </c>
      <c r="E9" s="4" t="str">
        <f ca="1">_xlfn.IFNA(VLOOKUP(N9,'原本 (vlook)'!$B$3:$F$64,4,0),"")</f>
        <v>felt</v>
      </c>
      <c r="F9" s="14" t="str">
        <f ca="1">_xlfn.IFNA(VLOOKUP(N9,'原本 (vlook)'!$B$3:$F$64,5,0),"")</f>
        <v>felt</v>
      </c>
      <c r="H9" s="13">
        <v>4</v>
      </c>
      <c r="I9" s="4" t="str">
        <f t="shared" ca="1" si="1"/>
        <v>感じる</v>
      </c>
      <c r="J9" s="4"/>
      <c r="K9" s="4"/>
      <c r="L9" s="14"/>
      <c r="M9" s="1"/>
      <c r="N9" s="1">
        <f t="shared" ca="1" si="2"/>
        <v>15</v>
      </c>
      <c r="O9" s="1">
        <f ca="1">IF(P9="","",MAX(O$5:O8)+1)</f>
        <v>4</v>
      </c>
      <c r="P9" s="1">
        <f t="shared" ca="1" si="0"/>
        <v>15</v>
      </c>
      <c r="Q9" s="1">
        <f t="shared" ca="1" si="3"/>
        <v>0.41730700284991673</v>
      </c>
      <c r="R9"/>
      <c r="V9"/>
    </row>
    <row r="10" spans="2:22" ht="19.25" customHeight="1">
      <c r="B10" s="13">
        <v>5</v>
      </c>
      <c r="C10" s="4" t="str">
        <f ca="1">_xlfn.IFNA(VLOOKUP(N10,'原本 (vlook)'!$B$3:$F$64,2,0),"")</f>
        <v>持ってくる</v>
      </c>
      <c r="D10" s="4" t="str">
        <f ca="1">_xlfn.IFNA(VLOOKUP(N10,'原本 (vlook)'!$B$3:$F$64,3,0),"")</f>
        <v>bring</v>
      </c>
      <c r="E10" s="4" t="str">
        <f ca="1">_xlfn.IFNA(VLOOKUP(N10,'原本 (vlook)'!$B$3:$F$64,4,0),"")</f>
        <v>brought</v>
      </c>
      <c r="F10" s="14" t="str">
        <f ca="1">_xlfn.IFNA(VLOOKUP(N10,'原本 (vlook)'!$B$3:$F$64,5,0),"")</f>
        <v>brought</v>
      </c>
      <c r="H10" s="13">
        <v>5</v>
      </c>
      <c r="I10" s="4" t="str">
        <f t="shared" ca="1" si="1"/>
        <v>持ってくる</v>
      </c>
      <c r="J10" s="4"/>
      <c r="K10" s="4"/>
      <c r="L10" s="14"/>
      <c r="M10" s="1"/>
      <c r="N10" s="1">
        <f t="shared" ca="1" si="2"/>
        <v>8</v>
      </c>
      <c r="O10" s="1">
        <f ca="1">IF(P10="","",MAX(O$5:O9)+1)</f>
        <v>5</v>
      </c>
      <c r="P10" s="1">
        <f t="shared" ca="1" si="0"/>
        <v>8</v>
      </c>
      <c r="Q10" s="1">
        <f t="shared" ca="1" si="3"/>
        <v>0.70816195427110951</v>
      </c>
      <c r="R10"/>
      <c r="V10"/>
    </row>
    <row r="11" spans="2:22" ht="19.25" customHeight="1">
      <c r="B11" s="13">
        <v>6</v>
      </c>
      <c r="C11" s="4" t="str">
        <f ca="1">_xlfn.IFNA(VLOOKUP(N11,'原本 (vlook)'!$B$3:$F$64,2,0),"")</f>
        <v>聞こえる</v>
      </c>
      <c r="D11" s="4" t="str">
        <f ca="1">_xlfn.IFNA(VLOOKUP(N11,'原本 (vlook)'!$B$3:$F$64,3,0),"")</f>
        <v>hear</v>
      </c>
      <c r="E11" s="4" t="str">
        <f ca="1">_xlfn.IFNA(VLOOKUP(N11,'原本 (vlook)'!$B$3:$F$64,4,0),"")</f>
        <v>heard</v>
      </c>
      <c r="F11" s="14" t="str">
        <f ca="1">_xlfn.IFNA(VLOOKUP(N11,'原本 (vlook)'!$B$3:$F$64,5,0),"")</f>
        <v>heard</v>
      </c>
      <c r="H11" s="13">
        <v>6</v>
      </c>
      <c r="I11" s="4" t="str">
        <f t="shared" ca="1" si="1"/>
        <v>聞こえる</v>
      </c>
      <c r="J11" s="4"/>
      <c r="K11" s="4"/>
      <c r="L11" s="14"/>
      <c r="M11" s="1"/>
      <c r="N11" s="1">
        <f t="shared" ca="1" si="2"/>
        <v>30</v>
      </c>
      <c r="O11" s="1">
        <f ca="1">IF(P11="","",MAX(O$5:O10)+1)</f>
        <v>6</v>
      </c>
      <c r="P11" s="1">
        <f t="shared" ca="1" si="0"/>
        <v>30</v>
      </c>
      <c r="Q11" s="1">
        <f t="shared" ca="1" si="3"/>
        <v>0.10385051402479384</v>
      </c>
      <c r="R11"/>
      <c r="V11"/>
    </row>
    <row r="12" spans="2:22" ht="19.25" customHeight="1">
      <c r="B12" s="13">
        <v>7</v>
      </c>
      <c r="C12" s="4" t="str">
        <f ca="1">_xlfn.IFNA(VLOOKUP(N12,'原本 (vlook)'!$B$3:$F$64,2,0),"")</f>
        <v>眠る</v>
      </c>
      <c r="D12" s="4" t="str">
        <f ca="1">_xlfn.IFNA(VLOOKUP(N12,'原本 (vlook)'!$B$3:$F$64,3,0),"")</f>
        <v>sleep</v>
      </c>
      <c r="E12" s="4" t="str">
        <f ca="1">_xlfn.IFNA(VLOOKUP(N12,'原本 (vlook)'!$B$3:$F$64,4,0),"")</f>
        <v>slept</v>
      </c>
      <c r="F12" s="14" t="str">
        <f ca="1">_xlfn.IFNA(VLOOKUP(N12,'原本 (vlook)'!$B$3:$F$64,5,0),"")</f>
        <v>slept</v>
      </c>
      <c r="H12" s="13">
        <v>7</v>
      </c>
      <c r="I12" s="4" t="str">
        <f t="shared" ca="1" si="1"/>
        <v>眠る</v>
      </c>
      <c r="J12" s="4"/>
      <c r="K12" s="4"/>
      <c r="L12" s="14"/>
      <c r="M12" s="1"/>
      <c r="N12" s="1">
        <f t="shared" ca="1" si="2"/>
        <v>17</v>
      </c>
      <c r="O12" s="1">
        <f ca="1">IF(P12="","",MAX(O$5:O11)+1)</f>
        <v>7</v>
      </c>
      <c r="P12" s="1">
        <f t="shared" ca="1" si="0"/>
        <v>17</v>
      </c>
      <c r="Q12" s="1">
        <f t="shared" ca="1" si="3"/>
        <v>0.3803697320176942</v>
      </c>
      <c r="R12"/>
      <c r="V12"/>
    </row>
    <row r="13" spans="2:22" ht="19.25" customHeight="1">
      <c r="B13" s="13">
        <v>8</v>
      </c>
      <c r="C13" s="4" t="str">
        <f ca="1">_xlfn.IFNA(VLOOKUP(N13,'原本 (vlook)'!$B$3:$F$64,2,0),"")</f>
        <v>設置する</v>
      </c>
      <c r="D13" s="4" t="str">
        <f ca="1">_xlfn.IFNA(VLOOKUP(N13,'原本 (vlook)'!$B$3:$F$64,3,0),"")</f>
        <v>set</v>
      </c>
      <c r="E13" s="4" t="str">
        <f ca="1">_xlfn.IFNA(VLOOKUP(N13,'原本 (vlook)'!$B$3:$F$64,4,0),"")</f>
        <v>set</v>
      </c>
      <c r="F13" s="14" t="str">
        <f ca="1">_xlfn.IFNA(VLOOKUP(N13,'原本 (vlook)'!$B$3:$F$64,5,0),"")</f>
        <v>set</v>
      </c>
      <c r="H13" s="13">
        <v>8</v>
      </c>
      <c r="I13" s="4" t="str">
        <f t="shared" ca="1" si="1"/>
        <v>設置する</v>
      </c>
      <c r="J13" s="4"/>
      <c r="K13" s="4"/>
      <c r="L13" s="14"/>
      <c r="M13" s="1"/>
      <c r="N13" s="1">
        <f t="shared" ca="1" si="2"/>
        <v>4</v>
      </c>
      <c r="O13" s="1">
        <f ca="1">IF(P13="","",MAX(O$5:O12)+1)</f>
        <v>8</v>
      </c>
      <c r="P13" s="1">
        <f t="shared" ca="1" si="0"/>
        <v>4</v>
      </c>
      <c r="Q13" s="1">
        <f t="shared" ca="1" si="3"/>
        <v>0.85754391171092825</v>
      </c>
      <c r="R13"/>
      <c r="V13"/>
    </row>
    <row r="14" spans="2:22" ht="19.25" customHeight="1">
      <c r="B14" s="13">
        <v>9</v>
      </c>
      <c r="C14" s="4" t="str">
        <f ca="1">_xlfn.IFNA(VLOOKUP(N14,'原本 (vlook)'!$B$3:$F$64,2,0),"")</f>
        <v>保つ</v>
      </c>
      <c r="D14" s="4" t="str">
        <f ca="1">_xlfn.IFNA(VLOOKUP(N14,'原本 (vlook)'!$B$3:$F$64,3,0),"")</f>
        <v>keep</v>
      </c>
      <c r="E14" s="4" t="str">
        <f ca="1">_xlfn.IFNA(VLOOKUP(N14,'原本 (vlook)'!$B$3:$F$64,4,0),"")</f>
        <v>kept</v>
      </c>
      <c r="F14" s="14" t="str">
        <f ca="1">_xlfn.IFNA(VLOOKUP(N14,'原本 (vlook)'!$B$3:$F$64,5,0),"")</f>
        <v>kept</v>
      </c>
      <c r="H14" s="13">
        <v>9</v>
      </c>
      <c r="I14" s="4" t="str">
        <f t="shared" ca="1" si="1"/>
        <v>保つ</v>
      </c>
      <c r="J14" s="4"/>
      <c r="K14" s="4"/>
      <c r="L14" s="14"/>
      <c r="M14" s="1"/>
      <c r="N14" s="1">
        <f t="shared" ca="1" si="2"/>
        <v>16</v>
      </c>
      <c r="O14" s="1">
        <f ca="1">IF(P14="","",MAX(O$5:O13)+1)</f>
        <v>9</v>
      </c>
      <c r="P14" s="1">
        <f t="shared" ca="1" si="0"/>
        <v>16</v>
      </c>
      <c r="Q14" s="1">
        <f t="shared" ca="1" si="3"/>
        <v>0.381371901454302</v>
      </c>
      <c r="R14"/>
      <c r="V14"/>
    </row>
    <row r="15" spans="2:22" ht="19.25" customHeight="1">
      <c r="B15" s="13">
        <v>10</v>
      </c>
      <c r="C15" s="4" t="str">
        <f ca="1">_xlfn.IFNA(VLOOKUP(N15,'原本 (vlook)'!$B$3:$F$64,2,0),"")</f>
        <v>支払う</v>
      </c>
      <c r="D15" s="4" t="str">
        <f ca="1">_xlfn.IFNA(VLOOKUP(N15,'原本 (vlook)'!$B$3:$F$64,3,0),"")</f>
        <v>pay</v>
      </c>
      <c r="E15" s="4" t="str">
        <f ca="1">_xlfn.IFNA(VLOOKUP(N15,'原本 (vlook)'!$B$3:$F$64,4,0),"")</f>
        <v>paid</v>
      </c>
      <c r="F15" s="14" t="str">
        <f ca="1">_xlfn.IFNA(VLOOKUP(N15,'原本 (vlook)'!$B$3:$F$64,5,0),"")</f>
        <v>paid</v>
      </c>
      <c r="H15" s="13">
        <v>10</v>
      </c>
      <c r="I15" s="4" t="str">
        <f t="shared" ca="1" si="1"/>
        <v>支払う</v>
      </c>
      <c r="J15" s="4"/>
      <c r="K15" s="4"/>
      <c r="L15" s="14"/>
      <c r="M15" s="1"/>
      <c r="N15" s="1">
        <f t="shared" ca="1" si="2"/>
        <v>22</v>
      </c>
      <c r="O15" s="1">
        <f ca="1">IF(P15="","",MAX(O$5:O14)+1)</f>
        <v>10</v>
      </c>
      <c r="P15" s="1">
        <f t="shared" ca="1" si="0"/>
        <v>22</v>
      </c>
      <c r="Q15" s="1">
        <f t="shared" ca="1" si="3"/>
        <v>0.23864473015087606</v>
      </c>
      <c r="R15"/>
      <c r="V15"/>
    </row>
    <row r="16" spans="2:22" ht="19.25" customHeight="1">
      <c r="B16" s="13">
        <v>11</v>
      </c>
      <c r="C16" s="4" t="str">
        <f ca="1">_xlfn.IFNA(VLOOKUP(N16,'原本 (vlook)'!$B$3:$F$64,2,0),"")</f>
        <v>打つ</v>
      </c>
      <c r="D16" s="4" t="str">
        <f ca="1">_xlfn.IFNA(VLOOKUP(N16,'原本 (vlook)'!$B$3:$F$64,3,0),"")</f>
        <v>hit</v>
      </c>
      <c r="E16" s="4" t="str">
        <f ca="1">_xlfn.IFNA(VLOOKUP(N16,'原本 (vlook)'!$B$3:$F$64,4,0),"")</f>
        <v>hit</v>
      </c>
      <c r="F16" s="14" t="str">
        <f ca="1">_xlfn.IFNA(VLOOKUP(N16,'原本 (vlook)'!$B$3:$F$64,5,0),"")</f>
        <v>hit</v>
      </c>
      <c r="H16" s="13">
        <v>11</v>
      </c>
      <c r="I16" s="4" t="str">
        <f t="shared" ca="1" si="1"/>
        <v>打つ</v>
      </c>
      <c r="J16" s="4"/>
      <c r="K16" s="4"/>
      <c r="L16" s="14"/>
      <c r="M16" s="1"/>
      <c r="N16" s="1">
        <f t="shared" ca="1" si="2"/>
        <v>2</v>
      </c>
      <c r="O16" s="1">
        <f ca="1">IF(P16="","",MAX(O$5:O15)+1)</f>
        <v>11</v>
      </c>
      <c r="P16" s="1">
        <f t="shared" ca="1" si="0"/>
        <v>2</v>
      </c>
      <c r="Q16" s="1">
        <f t="shared" ca="1" si="3"/>
        <v>0.94126906820021672</v>
      </c>
      <c r="R16"/>
      <c r="V16"/>
    </row>
    <row r="17" spans="2:22" ht="19.25" customHeight="1">
      <c r="B17" s="13">
        <v>12</v>
      </c>
      <c r="C17" s="4" t="str">
        <f ca="1">_xlfn.IFNA(VLOOKUP(N17,'原本 (vlook)'!$B$3:$F$64,2,0),"")</f>
        <v>売る</v>
      </c>
      <c r="D17" s="4" t="str">
        <f ca="1">_xlfn.IFNA(VLOOKUP(N17,'原本 (vlook)'!$B$3:$F$64,3,0),"")</f>
        <v>sell</v>
      </c>
      <c r="E17" s="4" t="str">
        <f ca="1">_xlfn.IFNA(VLOOKUP(N17,'原本 (vlook)'!$B$3:$F$64,4,0),"")</f>
        <v>sold</v>
      </c>
      <c r="F17" s="14" t="str">
        <f ca="1">_xlfn.IFNA(VLOOKUP(N17,'原本 (vlook)'!$B$3:$F$64,5,0),"")</f>
        <v>sold</v>
      </c>
      <c r="H17" s="13">
        <v>12</v>
      </c>
      <c r="I17" s="4" t="str">
        <f t="shared" ca="1" si="1"/>
        <v>売る</v>
      </c>
      <c r="J17" s="4"/>
      <c r="K17" s="4"/>
      <c r="L17" s="14"/>
      <c r="M17" s="1"/>
      <c r="N17" s="1">
        <f t="shared" ca="1" si="2"/>
        <v>24</v>
      </c>
      <c r="O17" s="1">
        <f ca="1">IF(P17="","",MAX(O$5:O16)+1)</f>
        <v>12</v>
      </c>
      <c r="P17" s="1">
        <f t="shared" ca="1" si="0"/>
        <v>24</v>
      </c>
      <c r="Q17" s="1">
        <f t="shared" ca="1" si="3"/>
        <v>0.20491424037883232</v>
      </c>
      <c r="R17"/>
      <c r="V17"/>
    </row>
    <row r="18" spans="2:22" ht="19.25" customHeight="1">
      <c r="B18" s="13">
        <v>13</v>
      </c>
      <c r="C18" s="4" t="str">
        <f ca="1">_xlfn.IFNA(VLOOKUP(N18,'原本 (vlook)'!$B$3:$F$64,2,0),"")</f>
        <v>得る</v>
      </c>
      <c r="D18" s="4" t="str">
        <f ca="1">_xlfn.IFNA(VLOOKUP(N18,'原本 (vlook)'!$B$3:$F$64,3,0),"")</f>
        <v>get</v>
      </c>
      <c r="E18" s="4" t="str">
        <f ca="1">_xlfn.IFNA(VLOOKUP(N18,'原本 (vlook)'!$B$3:$F$64,4,0),"")</f>
        <v>got</v>
      </c>
      <c r="F18" s="14" t="str">
        <f ca="1">_xlfn.IFNA(VLOOKUP(N18,'原本 (vlook)'!$B$3:$F$64,5,0),"")</f>
        <v>got</v>
      </c>
      <c r="H18" s="13">
        <v>13</v>
      </c>
      <c r="I18" s="4" t="str">
        <f t="shared" ca="1" si="1"/>
        <v>得る</v>
      </c>
      <c r="J18" s="4"/>
      <c r="K18" s="4"/>
      <c r="L18" s="14"/>
      <c r="M18" s="1"/>
      <c r="N18" s="1">
        <f t="shared" ca="1" si="2"/>
        <v>28</v>
      </c>
      <c r="O18" s="1">
        <f ca="1">IF(P18="","",MAX(O$5:O17)+1)</f>
        <v>13</v>
      </c>
      <c r="P18" s="1">
        <f t="shared" ca="1" si="0"/>
        <v>28</v>
      </c>
      <c r="Q18" s="1">
        <f t="shared" ca="1" si="3"/>
        <v>0.16073690109285921</v>
      </c>
      <c r="R18"/>
      <c r="V18"/>
    </row>
    <row r="19" spans="2:22" ht="19.25" customHeight="1">
      <c r="B19" s="13">
        <v>14</v>
      </c>
      <c r="C19" s="4" t="str">
        <f ca="1">_xlfn.IFNA(VLOOKUP(N19,'原本 (vlook)'!$B$3:$F$64,2,0),"")</f>
        <v>去る</v>
      </c>
      <c r="D19" s="4" t="str">
        <f ca="1">_xlfn.IFNA(VLOOKUP(N19,'原本 (vlook)'!$B$3:$F$64,3,0),"")</f>
        <v>leave</v>
      </c>
      <c r="E19" s="4" t="str">
        <f ca="1">_xlfn.IFNA(VLOOKUP(N19,'原本 (vlook)'!$B$3:$F$64,4,0),"")</f>
        <v>left</v>
      </c>
      <c r="F19" s="14" t="str">
        <f ca="1">_xlfn.IFNA(VLOOKUP(N19,'原本 (vlook)'!$B$3:$F$64,5,0),"")</f>
        <v>left</v>
      </c>
      <c r="H19" s="13">
        <v>14</v>
      </c>
      <c r="I19" s="4" t="str">
        <f t="shared" ca="1" si="1"/>
        <v>去る</v>
      </c>
      <c r="J19" s="4"/>
      <c r="K19" s="4"/>
      <c r="L19" s="14"/>
      <c r="M19" s="1"/>
      <c r="N19" s="1">
        <f t="shared" ca="1" si="2"/>
        <v>18</v>
      </c>
      <c r="O19" s="1">
        <f ca="1">IF(P19="","",MAX(O$5:O18)+1)</f>
        <v>14</v>
      </c>
      <c r="P19" s="1">
        <f t="shared" ca="1" si="0"/>
        <v>18</v>
      </c>
      <c r="Q19" s="1">
        <f t="shared" ca="1" si="3"/>
        <v>0.34594268154151886</v>
      </c>
      <c r="R19"/>
      <c r="V19"/>
    </row>
    <row r="20" spans="2:22" ht="19.25" customHeight="1">
      <c r="B20" s="13">
        <v>15</v>
      </c>
      <c r="C20" s="4" t="str">
        <f ca="1">_xlfn.IFNA(VLOOKUP(N20,'原本 (vlook)'!$B$3:$F$64,2,0),"")</f>
        <v>立てる</v>
      </c>
      <c r="D20" s="4" t="str">
        <f ca="1">_xlfn.IFNA(VLOOKUP(N20,'原本 (vlook)'!$B$3:$F$64,3,0),"")</f>
        <v>build</v>
      </c>
      <c r="E20" s="4" t="str">
        <f ca="1">_xlfn.IFNA(VLOOKUP(N20,'原本 (vlook)'!$B$3:$F$64,4,0),"")</f>
        <v>built</v>
      </c>
      <c r="F20" s="14" t="str">
        <f ca="1">_xlfn.IFNA(VLOOKUP(N20,'原本 (vlook)'!$B$3:$F$64,5,0),"")</f>
        <v>built</v>
      </c>
      <c r="H20" s="13">
        <v>15</v>
      </c>
      <c r="I20" s="4" t="str">
        <f t="shared" ca="1" si="1"/>
        <v>立てる</v>
      </c>
      <c r="J20" s="4"/>
      <c r="K20" s="4"/>
      <c r="L20" s="14"/>
      <c r="M20" s="1"/>
      <c r="N20" s="1">
        <f t="shared" ca="1" si="2"/>
        <v>12</v>
      </c>
      <c r="O20" s="1">
        <f ca="1">IF(P20="","",MAX(O$5:O19)+1)</f>
        <v>15</v>
      </c>
      <c r="P20" s="1">
        <f t="shared" ca="1" si="0"/>
        <v>12</v>
      </c>
      <c r="Q20" s="1">
        <f t="shared" ca="1" si="3"/>
        <v>0.65409316290172415</v>
      </c>
      <c r="R20"/>
      <c r="V20"/>
    </row>
    <row r="21" spans="2:22" ht="19.25" customHeight="1">
      <c r="B21" s="13">
        <v>16</v>
      </c>
      <c r="C21" s="4" t="str">
        <f ca="1">_xlfn.IFNA(VLOOKUP(N21,'原本 (vlook)'!$B$3:$F$64,2,0),"")</f>
        <v>思う</v>
      </c>
      <c r="D21" s="4" t="str">
        <f ca="1">_xlfn.IFNA(VLOOKUP(N21,'原本 (vlook)'!$B$3:$F$64,3,0),"")</f>
        <v>think</v>
      </c>
      <c r="E21" s="4" t="str">
        <f ca="1">_xlfn.IFNA(VLOOKUP(N21,'原本 (vlook)'!$B$3:$F$64,4,0),"")</f>
        <v>thought</v>
      </c>
      <c r="F21" s="14" t="str">
        <f ca="1">_xlfn.IFNA(VLOOKUP(N21,'原本 (vlook)'!$B$3:$F$64,5,0),"")</f>
        <v>thought</v>
      </c>
      <c r="H21" s="13">
        <v>16</v>
      </c>
      <c r="I21" s="4" t="str">
        <f t="shared" ca="1" si="1"/>
        <v>思う</v>
      </c>
      <c r="J21" s="4"/>
      <c r="K21" s="4"/>
      <c r="L21" s="14"/>
      <c r="M21" s="1"/>
      <c r="N21" s="1">
        <f t="shared" ca="1" si="2"/>
        <v>10</v>
      </c>
      <c r="O21" s="1">
        <f ca="1">IF(P21="","",MAX(O$5:O20)+1)</f>
        <v>16</v>
      </c>
      <c r="P21" s="1">
        <f t="shared" ca="1" si="0"/>
        <v>10</v>
      </c>
      <c r="Q21" s="1">
        <f t="shared" ca="1" si="3"/>
        <v>0.68651150167658337</v>
      </c>
      <c r="R21"/>
      <c r="V21"/>
    </row>
    <row r="22" spans="2:22" ht="19.25" customHeight="1">
      <c r="B22" s="13">
        <v>17</v>
      </c>
      <c r="C22" s="4" t="str">
        <f ca="1">_xlfn.IFNA(VLOOKUP(N22,'原本 (vlook)'!$B$3:$F$64,2,0),"")</f>
        <v>走る</v>
      </c>
      <c r="D22" s="4" t="str">
        <f ca="1">_xlfn.IFNA(VLOOKUP(N22,'原本 (vlook)'!$B$3:$F$64,3,0),"")</f>
        <v>run</v>
      </c>
      <c r="E22" s="4" t="str">
        <f ca="1">_xlfn.IFNA(VLOOKUP(N22,'原本 (vlook)'!$B$3:$F$64,4,0),"")</f>
        <v>ran</v>
      </c>
      <c r="F22" s="14" t="str">
        <f ca="1">_xlfn.IFNA(VLOOKUP(N22,'原本 (vlook)'!$B$3:$F$64,5,0),"")</f>
        <v>run</v>
      </c>
      <c r="H22" s="13">
        <v>17</v>
      </c>
      <c r="I22" s="4" t="str">
        <f t="shared" ca="1" si="1"/>
        <v>走る</v>
      </c>
      <c r="J22" s="4"/>
      <c r="K22" s="4"/>
      <c r="L22" s="14"/>
      <c r="M22" s="1"/>
      <c r="N22" s="1">
        <f t="shared" ca="1" si="2"/>
        <v>7</v>
      </c>
      <c r="O22" s="1">
        <f ca="1">IF(P22="","",MAX(O$5:O21)+1)</f>
        <v>17</v>
      </c>
      <c r="P22" s="1">
        <f t="shared" ca="1" si="0"/>
        <v>7</v>
      </c>
      <c r="Q22" s="1">
        <f t="shared" ca="1" si="3"/>
        <v>0.74103458627459029</v>
      </c>
      <c r="R22"/>
      <c r="V22"/>
    </row>
    <row r="23" spans="2:22" ht="19.25" customHeight="1">
      <c r="B23" s="13">
        <v>18</v>
      </c>
      <c r="C23" s="4" t="str">
        <f ca="1">_xlfn.IFNA(VLOOKUP(N23,'原本 (vlook)'!$B$3:$F$64,2,0),"")</f>
        <v>切る</v>
      </c>
      <c r="D23" s="4" t="str">
        <f ca="1">_xlfn.IFNA(VLOOKUP(N23,'原本 (vlook)'!$B$3:$F$64,3,0),"")</f>
        <v>cut</v>
      </c>
      <c r="E23" s="4" t="str">
        <f ca="1">_xlfn.IFNA(VLOOKUP(N23,'原本 (vlook)'!$B$3:$F$64,4,0),"")</f>
        <v>cut</v>
      </c>
      <c r="F23" s="14" t="str">
        <f ca="1">_xlfn.IFNA(VLOOKUP(N23,'原本 (vlook)'!$B$3:$F$64,5,0),"")</f>
        <v>cut</v>
      </c>
      <c r="H23" s="13">
        <v>18</v>
      </c>
      <c r="I23" s="4" t="str">
        <f t="shared" ca="1" si="1"/>
        <v>切る</v>
      </c>
      <c r="J23" s="4"/>
      <c r="K23" s="4"/>
      <c r="L23" s="14"/>
      <c r="M23" s="1"/>
      <c r="N23" s="1">
        <f t="shared" ca="1" si="2"/>
        <v>1</v>
      </c>
      <c r="O23" s="1">
        <f ca="1">IF(P23="","",MAX(O$5:O22)+1)</f>
        <v>18</v>
      </c>
      <c r="P23" s="1">
        <f t="shared" ca="1" si="0"/>
        <v>1</v>
      </c>
      <c r="Q23" s="1">
        <f t="shared" ca="1" si="3"/>
        <v>0.97258716190556838</v>
      </c>
      <c r="R23"/>
      <c r="V23"/>
    </row>
    <row r="24" spans="2:22" ht="19.25" customHeight="1">
      <c r="B24" s="13">
        <v>19</v>
      </c>
      <c r="C24" s="4" t="str">
        <f ca="1">_xlfn.IFNA(VLOOKUP(N24,'原本 (vlook)'!$B$3:$F$64,2,0),"")</f>
        <v>会う</v>
      </c>
      <c r="D24" s="4" t="str">
        <f ca="1">_xlfn.IFNA(VLOOKUP(N24,'原本 (vlook)'!$B$3:$F$64,3,0),"")</f>
        <v>meet</v>
      </c>
      <c r="E24" s="4" t="str">
        <f ca="1">_xlfn.IFNA(VLOOKUP(N24,'原本 (vlook)'!$B$3:$F$64,4,0),"")</f>
        <v>met</v>
      </c>
      <c r="F24" s="14" t="str">
        <f ca="1">_xlfn.IFNA(VLOOKUP(N24,'原本 (vlook)'!$B$3:$F$64,5,0),"")</f>
        <v>met</v>
      </c>
      <c r="H24" s="13">
        <v>19</v>
      </c>
      <c r="I24" s="4" t="str">
        <f t="shared" ca="1" si="1"/>
        <v>会う</v>
      </c>
      <c r="J24" s="4"/>
      <c r="K24" s="4"/>
      <c r="L24" s="14"/>
      <c r="M24" s="1"/>
      <c r="N24" s="1">
        <f t="shared" ca="1" si="2"/>
        <v>19</v>
      </c>
      <c r="O24" s="1">
        <f ca="1">IF(P24="","",MAX(O$5:O23)+1)</f>
        <v>19</v>
      </c>
      <c r="P24" s="1">
        <f t="shared" ca="1" si="0"/>
        <v>19</v>
      </c>
      <c r="Q24" s="1">
        <f t="shared" ca="1" si="3"/>
        <v>0.31069400874969322</v>
      </c>
      <c r="R24"/>
      <c r="V24"/>
    </row>
    <row r="25" spans="2:22" ht="19.25" customHeight="1">
      <c r="B25" s="13">
        <v>20</v>
      </c>
      <c r="C25" s="4" t="str">
        <f ca="1">_xlfn.IFNA(VLOOKUP(N25,'原本 (vlook)'!$B$3:$F$64,2,0),"")</f>
        <v>持っている</v>
      </c>
      <c r="D25" s="4" t="str">
        <f ca="1">_xlfn.IFNA(VLOOKUP(N25,'原本 (vlook)'!$B$3:$F$64,3,0),"")</f>
        <v>have/has</v>
      </c>
      <c r="E25" s="4" t="str">
        <f ca="1">_xlfn.IFNA(VLOOKUP(N25,'原本 (vlook)'!$B$3:$F$64,4,0),"")</f>
        <v>had</v>
      </c>
      <c r="F25" s="14" t="str">
        <f ca="1">_xlfn.IFNA(VLOOKUP(N25,'原本 (vlook)'!$B$3:$F$64,5,0),"")</f>
        <v>had</v>
      </c>
      <c r="H25" s="13">
        <v>20</v>
      </c>
      <c r="I25" s="4" t="str">
        <f t="shared" ca="1" si="1"/>
        <v>持っている</v>
      </c>
      <c r="J25" s="4"/>
      <c r="K25" s="4"/>
      <c r="L25" s="14"/>
      <c r="M25" s="1"/>
      <c r="N25" s="1">
        <f t="shared" ca="1" si="2"/>
        <v>29</v>
      </c>
      <c r="O25" s="1">
        <f ca="1">IF(P25="","",MAX(O$5:O24)+1)</f>
        <v>20</v>
      </c>
      <c r="P25" s="1">
        <f t="shared" ca="1" si="0"/>
        <v>29</v>
      </c>
      <c r="Q25" s="1">
        <f t="shared" ca="1" si="3"/>
        <v>0.12863010913565631</v>
      </c>
      <c r="R25"/>
      <c r="V25"/>
    </row>
    <row r="26" spans="2:22" ht="19.25" customHeight="1">
      <c r="B26" s="13">
        <v>21</v>
      </c>
      <c r="C26" s="4" t="str">
        <f ca="1">_xlfn.IFNA(VLOOKUP(N26,'原本 (vlook)'!$B$3:$F$64,2,0),"")</f>
        <v>教える</v>
      </c>
      <c r="D26" s="4" t="str">
        <f ca="1">_xlfn.IFNA(VLOOKUP(N26,'原本 (vlook)'!$B$3:$F$64,3,0),"")</f>
        <v>teach</v>
      </c>
      <c r="E26" s="4" t="str">
        <f ca="1">_xlfn.IFNA(VLOOKUP(N26,'原本 (vlook)'!$B$3:$F$64,4,0),"")</f>
        <v>tought</v>
      </c>
      <c r="F26" s="14" t="str">
        <f ca="1">_xlfn.IFNA(VLOOKUP(N26,'原本 (vlook)'!$B$3:$F$64,5,0),"")</f>
        <v>tought</v>
      </c>
      <c r="H26" s="13">
        <v>21</v>
      </c>
      <c r="I26" s="4" t="str">
        <f t="shared" ca="1" si="1"/>
        <v>教える</v>
      </c>
      <c r="J26" s="4"/>
      <c r="K26" s="4"/>
      <c r="L26" s="14"/>
      <c r="M26" s="1"/>
      <c r="N26" s="1">
        <f t="shared" ca="1" si="2"/>
        <v>11</v>
      </c>
      <c r="O26" s="1">
        <f ca="1">IF(P26="","",MAX(O$5:O25)+1)</f>
        <v>21</v>
      </c>
      <c r="P26" s="1">
        <f t="shared" ca="1" si="0"/>
        <v>11</v>
      </c>
      <c r="Q26" s="1">
        <f t="shared" ca="1" si="3"/>
        <v>0.67336865608841279</v>
      </c>
      <c r="R26"/>
      <c r="V26"/>
    </row>
    <row r="27" spans="2:22" ht="19.25" customHeight="1">
      <c r="B27" s="13">
        <v>22</v>
      </c>
      <c r="C27" s="4" t="str">
        <f ca="1">_xlfn.IFNA(VLOOKUP(N27,'原本 (vlook)'!$B$3:$F$64,2,0),"")</f>
        <v>導く</v>
      </c>
      <c r="D27" s="4" t="str">
        <f ca="1">_xlfn.IFNA(VLOOKUP(N27,'原本 (vlook)'!$B$3:$F$64,3,0),"")</f>
        <v>lead</v>
      </c>
      <c r="E27" s="4" t="str">
        <f ca="1">_xlfn.IFNA(VLOOKUP(N27,'原本 (vlook)'!$B$3:$F$64,4,0),"")</f>
        <v>led</v>
      </c>
      <c r="F27" s="14" t="str">
        <f ca="1">_xlfn.IFNA(VLOOKUP(N27,'原本 (vlook)'!$B$3:$F$64,5,0),"")</f>
        <v>led</v>
      </c>
      <c r="H27" s="13">
        <v>22</v>
      </c>
      <c r="I27" s="4" t="str">
        <f t="shared" ca="1" si="1"/>
        <v>導く</v>
      </c>
      <c r="J27" s="4"/>
      <c r="K27" s="4"/>
      <c r="L27" s="14"/>
      <c r="M27" s="1"/>
      <c r="N27" s="1">
        <f t="shared" ca="1" si="2"/>
        <v>20</v>
      </c>
      <c r="O27" s="1">
        <f ca="1">IF(P27="","",MAX(O$5:O26)+1)</f>
        <v>22</v>
      </c>
      <c r="P27" s="1">
        <f t="shared" ca="1" si="0"/>
        <v>20</v>
      </c>
      <c r="Q27" s="1">
        <f t="shared" ca="1" si="3"/>
        <v>0.26796199056303249</v>
      </c>
      <c r="R27"/>
      <c r="V27"/>
    </row>
    <row r="28" spans="2:22" ht="19.25" customHeight="1">
      <c r="B28" s="13">
        <v>23</v>
      </c>
      <c r="C28" s="4" t="str">
        <f ca="1">_xlfn.IFNA(VLOOKUP(N28,'原本 (vlook)'!$B$3:$F$64,2,0),"")</f>
        <v>～になる</v>
      </c>
      <c r="D28" s="4" t="str">
        <f ca="1">_xlfn.IFNA(VLOOKUP(N28,'原本 (vlook)'!$B$3:$F$64,3,0),"")</f>
        <v>become</v>
      </c>
      <c r="E28" s="4" t="str">
        <f ca="1">_xlfn.IFNA(VLOOKUP(N28,'原本 (vlook)'!$B$3:$F$64,4,0),"")</f>
        <v>became</v>
      </c>
      <c r="F28" s="14" t="str">
        <f ca="1">_xlfn.IFNA(VLOOKUP(N28,'原本 (vlook)'!$B$3:$F$64,5,0),"")</f>
        <v>become</v>
      </c>
      <c r="H28" s="13">
        <v>23</v>
      </c>
      <c r="I28" s="4" t="str">
        <f t="shared" ca="1" si="1"/>
        <v>～になる</v>
      </c>
      <c r="J28" s="4"/>
      <c r="K28" s="4"/>
      <c r="L28" s="14"/>
      <c r="M28" s="1"/>
      <c r="N28" s="1">
        <f t="shared" ca="1" si="2"/>
        <v>6</v>
      </c>
      <c r="O28" s="1">
        <f ca="1">IF(P28="","",MAX(O$5:O27)+1)</f>
        <v>23</v>
      </c>
      <c r="P28" s="1">
        <f t="shared" ca="1" si="0"/>
        <v>6</v>
      </c>
      <c r="Q28" s="1">
        <f t="shared" ca="1" si="3"/>
        <v>0.78652361591017672</v>
      </c>
      <c r="R28"/>
      <c r="V28"/>
    </row>
    <row r="29" spans="2:22" ht="19.25" customHeight="1">
      <c r="B29" s="13">
        <v>24</v>
      </c>
      <c r="C29" s="4" t="str">
        <f ca="1">_xlfn.IFNA(VLOOKUP(N29,'原本 (vlook)'!$B$3:$F$64,2,0),"")</f>
        <v>言う</v>
      </c>
      <c r="D29" s="4" t="str">
        <f ca="1">_xlfn.IFNA(VLOOKUP(N29,'原本 (vlook)'!$B$3:$F$64,3,0),"")</f>
        <v>say</v>
      </c>
      <c r="E29" s="4" t="str">
        <f ca="1">_xlfn.IFNA(VLOOKUP(N29,'原本 (vlook)'!$B$3:$F$64,4,0),"")</f>
        <v>said</v>
      </c>
      <c r="F29" s="14" t="str">
        <f ca="1">_xlfn.IFNA(VLOOKUP(N29,'原本 (vlook)'!$B$3:$F$64,5,0),"")</f>
        <v>said</v>
      </c>
      <c r="H29" s="13">
        <v>24</v>
      </c>
      <c r="I29" s="4" t="str">
        <f t="shared" ca="1" si="1"/>
        <v>言う</v>
      </c>
      <c r="J29" s="4"/>
      <c r="K29" s="4"/>
      <c r="L29" s="14"/>
      <c r="M29" s="1"/>
      <c r="N29" s="1">
        <f t="shared" ca="1" si="2"/>
        <v>23</v>
      </c>
      <c r="O29" s="1">
        <f ca="1">IF(P29="","",MAX(O$5:O28)+1)</f>
        <v>24</v>
      </c>
      <c r="P29" s="1">
        <f t="shared" ca="1" si="0"/>
        <v>23</v>
      </c>
      <c r="Q29" s="1">
        <f t="shared" ca="1" si="3"/>
        <v>0.21810329927347682</v>
      </c>
      <c r="R29"/>
      <c r="V29"/>
    </row>
    <row r="30" spans="2:22" ht="19.25" customHeight="1">
      <c r="B30" s="13">
        <v>25</v>
      </c>
      <c r="C30" s="4" t="str">
        <f ca="1">_xlfn.IFNA(VLOOKUP(N30,'原本 (vlook)'!$B$3:$F$64,2,0),"")</f>
        <v>置く</v>
      </c>
      <c r="D30" s="4" t="str">
        <f ca="1">_xlfn.IFNA(VLOOKUP(N30,'原本 (vlook)'!$B$3:$F$64,3,0),"")</f>
        <v>put</v>
      </c>
      <c r="E30" s="4" t="str">
        <f ca="1">_xlfn.IFNA(VLOOKUP(N30,'原本 (vlook)'!$B$3:$F$64,4,0),"")</f>
        <v>put</v>
      </c>
      <c r="F30" s="14" t="str">
        <f ca="1">_xlfn.IFNA(VLOOKUP(N30,'原本 (vlook)'!$B$3:$F$64,5,0),"")</f>
        <v>put</v>
      </c>
      <c r="H30" s="13">
        <v>25</v>
      </c>
      <c r="I30" s="4" t="str">
        <f t="shared" ca="1" si="1"/>
        <v>置く</v>
      </c>
      <c r="J30" s="4"/>
      <c r="K30" s="4"/>
      <c r="L30" s="14"/>
      <c r="M30" s="1"/>
      <c r="N30" s="1">
        <f t="shared" ca="1" si="2"/>
        <v>3</v>
      </c>
      <c r="O30" s="1">
        <f ca="1">IF(P30="","",MAX(O$5:O29)+1)</f>
        <v>25</v>
      </c>
      <c r="P30" s="1">
        <f t="shared" ca="1" si="0"/>
        <v>3</v>
      </c>
      <c r="Q30" s="1">
        <f t="shared" ca="1" si="3"/>
        <v>0.92911774725799268</v>
      </c>
      <c r="R30"/>
      <c r="V30"/>
    </row>
    <row r="31" spans="2:22" ht="19.25" customHeight="1">
      <c r="B31" s="13">
        <v>26</v>
      </c>
      <c r="C31" s="4" t="str">
        <f ca="1">_xlfn.IFNA(VLOOKUP(N31,'原本 (vlook)'!$B$3:$F$64,2,0),"")</f>
        <v>買う</v>
      </c>
      <c r="D31" s="4" t="str">
        <f ca="1">_xlfn.IFNA(VLOOKUP(N31,'原本 (vlook)'!$B$3:$F$64,3,0),"")</f>
        <v>buy</v>
      </c>
      <c r="E31" s="4" t="str">
        <f ca="1">_xlfn.IFNA(VLOOKUP(N31,'原本 (vlook)'!$B$3:$F$64,4,0),"")</f>
        <v>bougth</v>
      </c>
      <c r="F31" s="14" t="str">
        <f ca="1">_xlfn.IFNA(VLOOKUP(N31,'原本 (vlook)'!$B$3:$F$64,5,0),"")</f>
        <v>bougth</v>
      </c>
      <c r="H31" s="13">
        <v>26</v>
      </c>
      <c r="I31" s="4" t="str">
        <f t="shared" ca="1" si="1"/>
        <v>買う</v>
      </c>
      <c r="J31" s="4"/>
      <c r="K31" s="4"/>
      <c r="L31" s="14"/>
      <c r="M31" s="1"/>
      <c r="N31" s="1">
        <f t="shared" ca="1" si="2"/>
        <v>9</v>
      </c>
      <c r="O31" s="1">
        <f ca="1">IF(P31="","",MAX(O$5:O30)+1)</f>
        <v>26</v>
      </c>
      <c r="P31" s="1">
        <f t="shared" ca="1" si="0"/>
        <v>9</v>
      </c>
      <c r="Q31" s="1">
        <f t="shared" ca="1" si="3"/>
        <v>0.69636813810621712</v>
      </c>
      <c r="R31"/>
      <c r="V31"/>
    </row>
    <row r="32" spans="2:22" ht="19.25" customHeight="1">
      <c r="B32" s="13">
        <v>27</v>
      </c>
      <c r="C32" s="4" t="str">
        <f ca="1">_xlfn.IFNA(VLOOKUP(N32,'原本 (vlook)'!$B$3:$F$64,2,0),"")</f>
        <v>貸す</v>
      </c>
      <c r="D32" s="4" t="str">
        <f ca="1">_xlfn.IFNA(VLOOKUP(N32,'原本 (vlook)'!$B$3:$F$64,3,0),"")</f>
        <v>lend</v>
      </c>
      <c r="E32" s="4" t="str">
        <f ca="1">_xlfn.IFNA(VLOOKUP(N32,'原本 (vlook)'!$B$3:$F$64,4,0),"")</f>
        <v>lent</v>
      </c>
      <c r="F32" s="14" t="str">
        <f ca="1">_xlfn.IFNA(VLOOKUP(N32,'原本 (vlook)'!$B$3:$F$64,5,0),"")</f>
        <v>lent</v>
      </c>
      <c r="H32" s="13">
        <v>27</v>
      </c>
      <c r="I32" s="4" t="str">
        <f t="shared" ca="1" si="1"/>
        <v>貸す</v>
      </c>
      <c r="J32" s="4"/>
      <c r="K32" s="4"/>
      <c r="L32" s="14"/>
      <c r="M32" s="1"/>
      <c r="N32" s="1">
        <f t="shared" ca="1" si="2"/>
        <v>13</v>
      </c>
      <c r="O32" s="1">
        <f ca="1">IF(P32="","",MAX(O$5:O31)+1)</f>
        <v>27</v>
      </c>
      <c r="P32" s="1">
        <f t="shared" ca="1" si="0"/>
        <v>13</v>
      </c>
      <c r="Q32" s="1">
        <f t="shared" ca="1" si="3"/>
        <v>0.55516727504496999</v>
      </c>
      <c r="R32"/>
      <c r="V32"/>
    </row>
    <row r="33" spans="2:22" ht="19.25" customHeight="1">
      <c r="B33" s="13">
        <v>28</v>
      </c>
      <c r="C33" s="4" t="str">
        <f ca="1">_xlfn.IFNA(VLOOKUP(N33,'原本 (vlook)'!$B$3:$F$64,2,0),"")</f>
        <v>送る</v>
      </c>
      <c r="D33" s="4" t="str">
        <f ca="1">_xlfn.IFNA(VLOOKUP(N33,'原本 (vlook)'!$B$3:$F$64,3,0),"")</f>
        <v>send</v>
      </c>
      <c r="E33" s="4" t="str">
        <f ca="1">_xlfn.IFNA(VLOOKUP(N33,'原本 (vlook)'!$B$3:$F$64,4,0),"")</f>
        <v>sent</v>
      </c>
      <c r="F33" s="14" t="str">
        <f ca="1">_xlfn.IFNA(VLOOKUP(N33,'原本 (vlook)'!$B$3:$F$64,5,0),"")</f>
        <v>sent</v>
      </c>
      <c r="H33" s="13">
        <v>28</v>
      </c>
      <c r="I33" s="4" t="str">
        <f t="shared" ca="1" si="1"/>
        <v>送る</v>
      </c>
      <c r="J33" s="4"/>
      <c r="K33" s="4"/>
      <c r="L33" s="14"/>
      <c r="M33" s="1"/>
      <c r="N33" s="1">
        <f t="shared" ca="1" si="2"/>
        <v>14</v>
      </c>
      <c r="O33" s="1">
        <f ca="1">IF(P33="","",MAX(O$5:O32)+1)</f>
        <v>28</v>
      </c>
      <c r="P33" s="1">
        <f t="shared" ca="1" si="0"/>
        <v>14</v>
      </c>
      <c r="Q33" s="1">
        <f t="shared" ca="1" si="3"/>
        <v>0.48011723192764089</v>
      </c>
      <c r="R33"/>
      <c r="V33"/>
    </row>
    <row r="34" spans="2:22" ht="19.25" customHeight="1">
      <c r="B34" s="13">
        <v>29</v>
      </c>
      <c r="C34" s="4" t="str">
        <f ca="1">_xlfn.IFNA(VLOOKUP(N34,'原本 (vlook)'!$B$3:$F$64,2,0),"")</f>
        <v>見つける</v>
      </c>
      <c r="D34" s="4" t="str">
        <f ca="1">_xlfn.IFNA(VLOOKUP(N34,'原本 (vlook)'!$B$3:$F$64,3,0),"")</f>
        <v>find</v>
      </c>
      <c r="E34" s="4" t="str">
        <f ca="1">_xlfn.IFNA(VLOOKUP(N34,'原本 (vlook)'!$B$3:$F$64,4,0),"")</f>
        <v>found</v>
      </c>
      <c r="F34" s="14" t="str">
        <f ca="1">_xlfn.IFNA(VLOOKUP(N34,'原本 (vlook)'!$B$3:$F$64,5,0),"")</f>
        <v>found</v>
      </c>
      <c r="H34" s="13">
        <v>29</v>
      </c>
      <c r="I34" s="4" t="str">
        <f t="shared" ca="1" si="1"/>
        <v>見つける</v>
      </c>
      <c r="J34" s="4"/>
      <c r="K34" s="4"/>
      <c r="L34" s="14"/>
      <c r="M34" s="1"/>
      <c r="N34" s="1">
        <f t="shared" ca="1" si="2"/>
        <v>27</v>
      </c>
      <c r="O34" s="1">
        <f ca="1">IF(P34="","",MAX(O$5:O33)+1)</f>
        <v>29</v>
      </c>
      <c r="P34" s="1">
        <f t="shared" ca="1" si="0"/>
        <v>27</v>
      </c>
      <c r="Q34" s="1">
        <f t="shared" ca="1" si="3"/>
        <v>0.16324757134369783</v>
      </c>
      <c r="R34"/>
      <c r="V34"/>
    </row>
    <row r="35" spans="2:22" ht="19.25" customHeight="1">
      <c r="B35" s="13">
        <v>30</v>
      </c>
      <c r="C35" s="4" t="str">
        <f ca="1">_xlfn.IFNA(VLOOKUP(N35,'原本 (vlook)'!$B$3:$F$64,2,0),"")</f>
        <v>つかむ</v>
      </c>
      <c r="D35" s="4" t="str">
        <f ca="1">_xlfn.IFNA(VLOOKUP(N35,'原本 (vlook)'!$B$3:$F$64,3,0),"")</f>
        <v>hold</v>
      </c>
      <c r="E35" s="4" t="str">
        <f ca="1">_xlfn.IFNA(VLOOKUP(N35,'原本 (vlook)'!$B$3:$F$64,4,0),"")</f>
        <v>held</v>
      </c>
      <c r="F35" s="14" t="str">
        <f ca="1">_xlfn.IFNA(VLOOKUP(N35,'原本 (vlook)'!$B$3:$F$64,5,0),"")</f>
        <v>held</v>
      </c>
      <c r="H35" s="13">
        <v>30</v>
      </c>
      <c r="I35" s="4" t="str">
        <f t="shared" ca="1" si="1"/>
        <v>つかむ</v>
      </c>
      <c r="J35" s="4"/>
      <c r="K35" s="4"/>
      <c r="L35" s="14"/>
      <c r="M35" s="1"/>
      <c r="N35" s="1">
        <f t="shared" ca="1" si="2"/>
        <v>31</v>
      </c>
      <c r="O35" s="1">
        <f ca="1">IF(P35="","",MAX(O$5:O34)+1)</f>
        <v>30</v>
      </c>
      <c r="P35" s="1">
        <f t="shared" ca="1" si="0"/>
        <v>31</v>
      </c>
      <c r="Q35" s="1">
        <f t="shared" ca="1" si="3"/>
        <v>5.4845414035182838E-2</v>
      </c>
      <c r="R35"/>
      <c r="V35"/>
    </row>
    <row r="36" spans="2:22" ht="19.25" customHeight="1" thickBot="1">
      <c r="B36" s="15">
        <v>31</v>
      </c>
      <c r="C36" s="6" t="str">
        <f ca="1">_xlfn.IFNA(VLOOKUP(N36,'原本 (vlook)'!$B$3:$F$64,2,0),"")</f>
        <v>立つ</v>
      </c>
      <c r="D36" s="6" t="str">
        <f ca="1">_xlfn.IFNA(VLOOKUP(N36,'原本 (vlook)'!$B$3:$F$64,3,0),"")</f>
        <v>stand</v>
      </c>
      <c r="E36" s="6" t="str">
        <f ca="1">_xlfn.IFNA(VLOOKUP(N36,'原本 (vlook)'!$B$3:$F$64,4,0),"")</f>
        <v>stood</v>
      </c>
      <c r="F36" s="16" t="str">
        <f ca="1">_xlfn.IFNA(VLOOKUP(N36,'原本 (vlook)'!$B$3:$F$64,5,0),"")</f>
        <v>stood</v>
      </c>
      <c r="H36" s="15">
        <v>31</v>
      </c>
      <c r="I36" s="6" t="str">
        <f t="shared" ca="1" si="1"/>
        <v>立つ</v>
      </c>
      <c r="J36" s="6"/>
      <c r="K36" s="6"/>
      <c r="L36" s="16"/>
      <c r="M36" s="1"/>
      <c r="N36" s="1">
        <f t="shared" ca="1" si="2"/>
        <v>26</v>
      </c>
      <c r="O36" s="1">
        <f ca="1">IF(P36="","",MAX(O$5:O35)+1)</f>
        <v>31</v>
      </c>
      <c r="P36" s="1">
        <f t="shared" ca="1" si="0"/>
        <v>26</v>
      </c>
      <c r="Q36" s="1">
        <f t="shared" ca="1" si="3"/>
        <v>0.17751059890342324</v>
      </c>
      <c r="R36"/>
      <c r="V36"/>
    </row>
    <row r="37" spans="2:22" ht="19.25" customHeight="1" thickTop="1"/>
  </sheetData>
  <mergeCells count="8">
    <mergeCell ref="B1:F1"/>
    <mergeCell ref="B2:F2"/>
    <mergeCell ref="B4:F4"/>
    <mergeCell ref="B3:F3"/>
    <mergeCell ref="H1:L1"/>
    <mergeCell ref="H2:L2"/>
    <mergeCell ref="H3:L3"/>
    <mergeCell ref="H4:L4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B8388-F089-48A5-BEA4-F91C4C211854}">
  <sheetPr codeName="Sheet4"/>
  <dimension ref="B1:J64"/>
  <sheetViews>
    <sheetView topLeftCell="A43" zoomScale="68" zoomScaleNormal="68" workbookViewId="0">
      <selection activeCell="F9" sqref="F9"/>
    </sheetView>
  </sheetViews>
  <sheetFormatPr defaultColWidth="17.625" defaultRowHeight="19.25" customHeight="1"/>
  <cols>
    <col min="1" max="1" width="3.875" style="1" customWidth="1"/>
    <col min="2" max="2" width="5.25" style="1" customWidth="1"/>
    <col min="3" max="16384" width="17.625" style="1"/>
  </cols>
  <sheetData>
    <row r="1" spans="2:10" ht="37.9" customHeight="1">
      <c r="B1" s="22" t="s">
        <v>154</v>
      </c>
      <c r="C1" s="22"/>
      <c r="D1" s="22"/>
      <c r="E1" s="22"/>
      <c r="F1" s="22"/>
      <c r="G1" s="19"/>
      <c r="H1" s="19"/>
      <c r="I1" s="19"/>
      <c r="J1" s="19"/>
    </row>
    <row r="2" spans="2:10" ht="19.25" customHeight="1">
      <c r="C2" s="1" t="s">
        <v>0</v>
      </c>
      <c r="D2" s="1" t="s">
        <v>1</v>
      </c>
      <c r="E2" s="1" t="s">
        <v>2</v>
      </c>
      <c r="F2" s="1" t="s">
        <v>3</v>
      </c>
    </row>
    <row r="3" spans="2:10" ht="19.25" customHeight="1">
      <c r="B3" s="1">
        <v>1</v>
      </c>
      <c r="C3" s="1" t="s">
        <v>344</v>
      </c>
      <c r="D3" s="1" t="s">
        <v>165</v>
      </c>
      <c r="E3" s="1" t="s">
        <v>165</v>
      </c>
      <c r="F3" s="1" t="s">
        <v>165</v>
      </c>
    </row>
    <row r="4" spans="2:10" ht="19.25" customHeight="1">
      <c r="B4" s="1">
        <v>2</v>
      </c>
      <c r="C4" s="1" t="s">
        <v>345</v>
      </c>
      <c r="D4" s="1" t="s">
        <v>167</v>
      </c>
      <c r="E4" s="1" t="s">
        <v>167</v>
      </c>
      <c r="F4" s="1" t="s">
        <v>167</v>
      </c>
    </row>
    <row r="5" spans="2:10" ht="19.25" customHeight="1">
      <c r="B5" s="1">
        <v>3</v>
      </c>
      <c r="C5" s="1" t="s">
        <v>87</v>
      </c>
      <c r="D5" s="1" t="s">
        <v>106</v>
      </c>
      <c r="E5" s="1" t="s">
        <v>106</v>
      </c>
      <c r="F5" s="1" t="s">
        <v>106</v>
      </c>
    </row>
    <row r="6" spans="2:10" ht="19.25" customHeight="1">
      <c r="B6" s="1">
        <v>4</v>
      </c>
      <c r="C6" s="1" t="s">
        <v>346</v>
      </c>
      <c r="D6" s="1" t="s">
        <v>114</v>
      </c>
      <c r="E6" s="1" t="s">
        <v>114</v>
      </c>
      <c r="F6" s="1" t="s">
        <v>114</v>
      </c>
    </row>
    <row r="7" spans="2:10" ht="19.25" customHeight="1">
      <c r="B7" s="1">
        <v>5</v>
      </c>
      <c r="C7" s="1" t="s">
        <v>8</v>
      </c>
      <c r="D7" s="1" t="s">
        <v>28</v>
      </c>
      <c r="E7" s="1" t="s">
        <v>51</v>
      </c>
      <c r="F7" s="1" t="s">
        <v>28</v>
      </c>
    </row>
    <row r="8" spans="2:10" ht="19.25" customHeight="1">
      <c r="B8" s="1">
        <v>6</v>
      </c>
      <c r="C8" s="1" t="s">
        <v>348</v>
      </c>
      <c r="D8" s="1" t="s">
        <v>22</v>
      </c>
      <c r="E8" s="1" t="s">
        <v>46</v>
      </c>
      <c r="F8" s="1" t="s">
        <v>22</v>
      </c>
    </row>
    <row r="9" spans="2:10" ht="19.25" customHeight="1">
      <c r="B9" s="1">
        <v>7</v>
      </c>
      <c r="C9" s="1" t="s">
        <v>90</v>
      </c>
      <c r="D9" s="1" t="s">
        <v>109</v>
      </c>
      <c r="E9" s="1" t="s">
        <v>132</v>
      </c>
      <c r="F9" s="1" t="s">
        <v>109</v>
      </c>
    </row>
    <row r="10" spans="2:10" ht="19.25" customHeight="1">
      <c r="B10" s="1">
        <v>8</v>
      </c>
      <c r="C10" s="1" t="s">
        <v>6</v>
      </c>
      <c r="D10" s="1" t="s">
        <v>25</v>
      </c>
      <c r="E10" s="1" t="s">
        <v>49</v>
      </c>
      <c r="F10" s="1" t="s">
        <v>49</v>
      </c>
    </row>
    <row r="11" spans="2:10" ht="19.25" customHeight="1">
      <c r="B11" s="1">
        <v>9</v>
      </c>
      <c r="C11" s="1" t="s">
        <v>7</v>
      </c>
      <c r="D11" s="1" t="s">
        <v>27</v>
      </c>
      <c r="E11" s="1" t="s">
        <v>180</v>
      </c>
      <c r="F11" s="1" t="s">
        <v>180</v>
      </c>
    </row>
    <row r="12" spans="2:10" ht="19.25" customHeight="1">
      <c r="B12" s="1">
        <v>10</v>
      </c>
      <c r="C12" s="1" t="s">
        <v>349</v>
      </c>
      <c r="D12" s="1" t="s">
        <v>123</v>
      </c>
      <c r="E12" s="1" t="s">
        <v>144</v>
      </c>
      <c r="F12" s="1" t="s">
        <v>144</v>
      </c>
    </row>
    <row r="13" spans="2:10" ht="19.25" customHeight="1">
      <c r="B13" s="1">
        <v>11</v>
      </c>
      <c r="C13" s="1" t="s">
        <v>98</v>
      </c>
      <c r="D13" s="1" t="s">
        <v>121</v>
      </c>
      <c r="E13" s="1" t="s">
        <v>185</v>
      </c>
      <c r="F13" s="1" t="s">
        <v>185</v>
      </c>
    </row>
    <row r="14" spans="2:10" ht="19.25" customHeight="1">
      <c r="B14" s="1">
        <v>12</v>
      </c>
      <c r="C14" s="1" t="s">
        <v>350</v>
      </c>
      <c r="D14" s="1" t="s">
        <v>26</v>
      </c>
      <c r="E14" s="1" t="s">
        <v>50</v>
      </c>
      <c r="F14" s="1" t="s">
        <v>50</v>
      </c>
    </row>
    <row r="15" spans="2:10" ht="19.25" customHeight="1">
      <c r="B15" s="1">
        <v>13</v>
      </c>
      <c r="C15" s="1" t="s">
        <v>351</v>
      </c>
      <c r="D15" s="1" t="s">
        <v>189</v>
      </c>
      <c r="E15" s="1" t="s">
        <v>191</v>
      </c>
      <c r="F15" s="1" t="s">
        <v>191</v>
      </c>
    </row>
    <row r="16" spans="2:10" ht="19.25" customHeight="1">
      <c r="B16" s="1">
        <v>14</v>
      </c>
      <c r="C16" s="1" t="s">
        <v>93</v>
      </c>
      <c r="D16" s="1" t="s">
        <v>113</v>
      </c>
      <c r="E16" s="1" t="s">
        <v>136</v>
      </c>
      <c r="F16" s="1" t="s">
        <v>136</v>
      </c>
    </row>
    <row r="17" spans="2:6" ht="19.25" customHeight="1">
      <c r="B17" s="1">
        <v>15</v>
      </c>
      <c r="C17" s="1" t="s">
        <v>15</v>
      </c>
      <c r="D17" s="1" t="s">
        <v>35</v>
      </c>
      <c r="E17" s="1" t="s">
        <v>58</v>
      </c>
      <c r="F17" s="1" t="s">
        <v>58</v>
      </c>
    </row>
    <row r="18" spans="2:6" ht="19.25" customHeight="1">
      <c r="B18" s="1">
        <v>16</v>
      </c>
      <c r="C18" s="1" t="s">
        <v>352</v>
      </c>
      <c r="D18" s="1" t="s">
        <v>45</v>
      </c>
      <c r="E18" s="1" t="s">
        <v>69</v>
      </c>
      <c r="F18" s="1" t="s">
        <v>69</v>
      </c>
    </row>
    <row r="19" spans="2:6" ht="19.25" customHeight="1">
      <c r="B19" s="1">
        <v>17</v>
      </c>
      <c r="C19" s="1" t="s">
        <v>353</v>
      </c>
      <c r="D19" s="1" t="s">
        <v>199</v>
      </c>
      <c r="E19" s="1" t="s">
        <v>201</v>
      </c>
      <c r="F19" s="1" t="s">
        <v>201</v>
      </c>
    </row>
    <row r="20" spans="2:6" ht="19.25" customHeight="1">
      <c r="B20" s="1">
        <v>18</v>
      </c>
      <c r="C20" s="1" t="s">
        <v>84</v>
      </c>
      <c r="D20" s="1" t="s">
        <v>102</v>
      </c>
      <c r="E20" s="1" t="s">
        <v>127</v>
      </c>
      <c r="F20" s="1" t="s">
        <v>127</v>
      </c>
    </row>
    <row r="21" spans="2:6" ht="19.25" customHeight="1">
      <c r="B21" s="1">
        <v>19</v>
      </c>
      <c r="C21" s="1" t="s">
        <v>86</v>
      </c>
      <c r="D21" s="1" t="s">
        <v>105</v>
      </c>
      <c r="E21" s="1" t="s">
        <v>130</v>
      </c>
      <c r="F21" s="1" t="s">
        <v>130</v>
      </c>
    </row>
    <row r="22" spans="2:6" ht="19.25" customHeight="1">
      <c r="B22" s="1">
        <v>20</v>
      </c>
      <c r="C22" s="1" t="s">
        <v>83</v>
      </c>
      <c r="D22" s="1" t="s">
        <v>101</v>
      </c>
      <c r="E22" s="1" t="s">
        <v>126</v>
      </c>
      <c r="F22" s="1" t="s">
        <v>126</v>
      </c>
    </row>
    <row r="23" spans="2:6" ht="19.25" customHeight="1">
      <c r="B23" s="1">
        <v>21</v>
      </c>
      <c r="C23" s="1" t="s">
        <v>88</v>
      </c>
      <c r="D23" s="1" t="s">
        <v>107</v>
      </c>
      <c r="E23" s="1" t="s">
        <v>107</v>
      </c>
      <c r="F23" s="1" t="s">
        <v>107</v>
      </c>
    </row>
    <row r="24" spans="2:6" ht="19.25" customHeight="1">
      <c r="B24" s="1">
        <v>22</v>
      </c>
      <c r="C24" s="1" t="s">
        <v>354</v>
      </c>
      <c r="D24" s="1" t="s">
        <v>210</v>
      </c>
      <c r="E24" s="1" t="s">
        <v>212</v>
      </c>
      <c r="F24" s="1" t="s">
        <v>212</v>
      </c>
    </row>
    <row r="25" spans="2:6" ht="19.25" customHeight="1">
      <c r="B25" s="1">
        <v>23</v>
      </c>
      <c r="C25" s="1" t="s">
        <v>91</v>
      </c>
      <c r="D25" s="1" t="s">
        <v>110</v>
      </c>
      <c r="E25" s="1" t="s">
        <v>133</v>
      </c>
      <c r="F25" s="1" t="s">
        <v>133</v>
      </c>
    </row>
    <row r="26" spans="2:6" ht="19.25" customHeight="1">
      <c r="B26" s="1">
        <v>24</v>
      </c>
      <c r="C26" s="1" t="s">
        <v>92</v>
      </c>
      <c r="D26" s="1" t="s">
        <v>112</v>
      </c>
      <c r="E26" s="1" t="s">
        <v>135</v>
      </c>
      <c r="F26" s="1" t="s">
        <v>135</v>
      </c>
    </row>
    <row r="27" spans="2:6" ht="19.25" customHeight="1">
      <c r="B27" s="1">
        <v>25</v>
      </c>
      <c r="C27" s="1" t="s">
        <v>95</v>
      </c>
      <c r="D27" s="1" t="s">
        <v>122</v>
      </c>
      <c r="E27" s="1" t="s">
        <v>143</v>
      </c>
      <c r="F27" s="1" t="s">
        <v>143</v>
      </c>
    </row>
    <row r="28" spans="2:6" ht="19.25" customHeight="1">
      <c r="B28" s="1">
        <v>26</v>
      </c>
      <c r="C28" s="1" t="s">
        <v>96</v>
      </c>
      <c r="D28" s="1" t="s">
        <v>118</v>
      </c>
      <c r="E28" s="1" t="s">
        <v>140</v>
      </c>
      <c r="F28" s="1" t="s">
        <v>140</v>
      </c>
    </row>
    <row r="29" spans="2:6" ht="19.25" customHeight="1">
      <c r="B29" s="1">
        <v>27</v>
      </c>
      <c r="C29" s="1" t="s">
        <v>16</v>
      </c>
      <c r="D29" s="1" t="s">
        <v>36</v>
      </c>
      <c r="E29" s="1" t="s">
        <v>59</v>
      </c>
      <c r="F29" s="1" t="s">
        <v>59</v>
      </c>
    </row>
    <row r="30" spans="2:6" ht="19.25" customHeight="1">
      <c r="B30" s="1">
        <v>28</v>
      </c>
      <c r="C30" s="1" t="s">
        <v>355</v>
      </c>
      <c r="D30" s="1" t="s">
        <v>39</v>
      </c>
      <c r="E30" s="1" t="s">
        <v>62</v>
      </c>
      <c r="F30" s="1" t="s">
        <v>62</v>
      </c>
    </row>
    <row r="31" spans="2:6" ht="19.25" customHeight="1">
      <c r="B31" s="1">
        <v>29</v>
      </c>
      <c r="C31" s="1" t="s">
        <v>21</v>
      </c>
      <c r="D31" s="1" t="s">
        <v>226</v>
      </c>
      <c r="E31" s="1" t="s">
        <v>66</v>
      </c>
      <c r="F31" s="1" t="s">
        <v>66</v>
      </c>
    </row>
    <row r="32" spans="2:6" ht="19.25" customHeight="1">
      <c r="B32" s="1">
        <v>30</v>
      </c>
      <c r="C32" s="1" t="s">
        <v>356</v>
      </c>
      <c r="D32" s="1" t="s">
        <v>43</v>
      </c>
      <c r="E32" s="1" t="s">
        <v>67</v>
      </c>
      <c r="F32" s="1" t="s">
        <v>67</v>
      </c>
    </row>
    <row r="33" spans="2:6" ht="19.25" customHeight="1">
      <c r="B33" s="1">
        <v>31</v>
      </c>
      <c r="C33" s="1" t="s">
        <v>358</v>
      </c>
      <c r="D33" s="1" t="s">
        <v>44</v>
      </c>
      <c r="E33" s="1" t="s">
        <v>68</v>
      </c>
      <c r="F33" s="1" t="s">
        <v>68</v>
      </c>
    </row>
    <row r="34" spans="2:6" ht="19.25" customHeight="1">
      <c r="B34" s="1">
        <v>32</v>
      </c>
      <c r="C34" s="1" t="s">
        <v>359</v>
      </c>
      <c r="D34" s="1" t="s">
        <v>103</v>
      </c>
      <c r="E34" s="1" t="s">
        <v>128</v>
      </c>
      <c r="F34" s="1" t="s">
        <v>128</v>
      </c>
    </row>
    <row r="35" spans="2:6" ht="19.25" customHeight="1">
      <c r="B35" s="1">
        <v>33</v>
      </c>
      <c r="C35" s="1" t="s">
        <v>85</v>
      </c>
      <c r="D35" s="1" t="s">
        <v>104</v>
      </c>
      <c r="E35" s="1" t="s">
        <v>129</v>
      </c>
      <c r="F35" s="1" t="s">
        <v>129</v>
      </c>
    </row>
    <row r="36" spans="2:6" ht="19.25" customHeight="1">
      <c r="B36" s="1">
        <v>34</v>
      </c>
      <c r="C36" s="1" t="s">
        <v>361</v>
      </c>
      <c r="D36" s="1" t="s">
        <v>116</v>
      </c>
      <c r="E36" s="1" t="s">
        <v>138</v>
      </c>
      <c r="F36" s="1" t="s">
        <v>343</v>
      </c>
    </row>
    <row r="37" spans="2:6" ht="19.25" customHeight="1">
      <c r="B37" s="1">
        <v>35</v>
      </c>
      <c r="C37" s="1" t="s">
        <v>362</v>
      </c>
      <c r="D37" s="1" t="s">
        <v>23</v>
      </c>
      <c r="E37" s="1" t="s">
        <v>47</v>
      </c>
      <c r="F37" s="1" t="s">
        <v>70</v>
      </c>
    </row>
    <row r="38" spans="2:6" ht="19.25" customHeight="1">
      <c r="B38" s="1">
        <v>36</v>
      </c>
      <c r="C38" s="1" t="s">
        <v>11</v>
      </c>
      <c r="D38" s="1" t="s">
        <v>31</v>
      </c>
      <c r="E38" s="1" t="s">
        <v>54</v>
      </c>
      <c r="F38" s="1" t="s">
        <v>74</v>
      </c>
    </row>
    <row r="39" spans="2:6" ht="19.25" customHeight="1">
      <c r="B39" s="1">
        <v>37</v>
      </c>
      <c r="C39" s="1" t="s">
        <v>363</v>
      </c>
      <c r="D39" s="1" t="s">
        <v>245</v>
      </c>
      <c r="E39" s="1" t="s">
        <v>247</v>
      </c>
      <c r="F39" s="1" t="s">
        <v>249</v>
      </c>
    </row>
    <row r="40" spans="2:6" ht="19.25" customHeight="1">
      <c r="B40" s="1">
        <v>38</v>
      </c>
      <c r="C40" s="1" t="s">
        <v>94</v>
      </c>
      <c r="D40" s="1" t="s">
        <v>115</v>
      </c>
      <c r="E40" s="1" t="s">
        <v>137</v>
      </c>
      <c r="F40" s="1" t="s">
        <v>149</v>
      </c>
    </row>
    <row r="41" spans="2:6" ht="19.25" customHeight="1">
      <c r="B41" s="1">
        <v>39</v>
      </c>
      <c r="C41" s="1" t="s">
        <v>97</v>
      </c>
      <c r="D41" s="1" t="s">
        <v>119</v>
      </c>
      <c r="E41" s="1" t="s">
        <v>141</v>
      </c>
      <c r="F41" s="1" t="s">
        <v>151</v>
      </c>
    </row>
    <row r="42" spans="2:6" ht="19.25" customHeight="1">
      <c r="B42" s="1">
        <v>40</v>
      </c>
      <c r="C42" s="1" t="s">
        <v>364</v>
      </c>
      <c r="D42" s="1" t="s">
        <v>42</v>
      </c>
      <c r="E42" s="1" t="s">
        <v>65</v>
      </c>
      <c r="F42" s="1" t="s">
        <v>81</v>
      </c>
    </row>
    <row r="43" spans="2:6" ht="19.25" customHeight="1">
      <c r="B43" s="1">
        <v>41</v>
      </c>
      <c r="C43" s="1" t="s">
        <v>82</v>
      </c>
      <c r="D43" s="1" t="s">
        <v>100</v>
      </c>
      <c r="E43" s="1" t="s">
        <v>125</v>
      </c>
      <c r="F43" s="1" t="s">
        <v>146</v>
      </c>
    </row>
    <row r="44" spans="2:6" ht="19.25" customHeight="1">
      <c r="B44" s="1">
        <v>42</v>
      </c>
      <c r="C44" s="1" t="s">
        <v>365</v>
      </c>
      <c r="D44" s="1" t="s">
        <v>263</v>
      </c>
      <c r="E44" s="1" t="s">
        <v>265</v>
      </c>
      <c r="F44" s="1" t="s">
        <v>267</v>
      </c>
    </row>
    <row r="45" spans="2:6" ht="19.25" customHeight="1">
      <c r="B45" s="1">
        <v>43</v>
      </c>
      <c r="C45" s="1" t="s">
        <v>12</v>
      </c>
      <c r="D45" s="1" t="s">
        <v>32</v>
      </c>
      <c r="E45" s="1" t="s">
        <v>55</v>
      </c>
      <c r="F45" s="1" t="s">
        <v>75</v>
      </c>
    </row>
    <row r="46" spans="2:6" ht="19.25" customHeight="1">
      <c r="B46" s="1">
        <v>44</v>
      </c>
      <c r="C46" s="1" t="s">
        <v>89</v>
      </c>
      <c r="D46" s="1" t="s">
        <v>108</v>
      </c>
      <c r="E46" s="1" t="s">
        <v>131</v>
      </c>
      <c r="F46" s="1" t="s">
        <v>147</v>
      </c>
    </row>
    <row r="47" spans="2:6" ht="19.25" customHeight="1">
      <c r="B47" s="1">
        <v>45</v>
      </c>
      <c r="C47" s="1" t="s">
        <v>366</v>
      </c>
      <c r="D47" s="1" t="s">
        <v>275</v>
      </c>
      <c r="E47" s="1" t="s">
        <v>277</v>
      </c>
      <c r="F47" s="1" t="s">
        <v>279</v>
      </c>
    </row>
    <row r="48" spans="2:6" ht="19.25" customHeight="1">
      <c r="B48" s="1">
        <v>46</v>
      </c>
      <c r="C48" s="1" t="s">
        <v>99</v>
      </c>
      <c r="D48" s="1" t="s">
        <v>124</v>
      </c>
      <c r="E48" s="1" t="s">
        <v>145</v>
      </c>
      <c r="F48" s="1" t="s">
        <v>153</v>
      </c>
    </row>
    <row r="49" spans="2:6" ht="19.25" customHeight="1">
      <c r="B49" s="1">
        <v>47</v>
      </c>
      <c r="C49" s="1" t="s">
        <v>367</v>
      </c>
      <c r="D49" s="1" t="s">
        <v>24</v>
      </c>
      <c r="E49" s="1" t="s">
        <v>48</v>
      </c>
      <c r="F49" s="1" t="s">
        <v>71</v>
      </c>
    </row>
    <row r="50" spans="2:6" ht="19.25" customHeight="1">
      <c r="B50" s="1">
        <v>48</v>
      </c>
      <c r="C50" s="1" t="s">
        <v>95</v>
      </c>
      <c r="D50" s="1" t="s">
        <v>117</v>
      </c>
      <c r="E50" s="1" t="s">
        <v>139</v>
      </c>
      <c r="F50" s="1" t="s">
        <v>150</v>
      </c>
    </row>
    <row r="51" spans="2:6" ht="19.25" customHeight="1">
      <c r="B51" s="1">
        <v>49</v>
      </c>
      <c r="C51" s="1" t="s">
        <v>369</v>
      </c>
      <c r="D51" s="1" t="s">
        <v>290</v>
      </c>
      <c r="E51" s="1" t="s">
        <v>4</v>
      </c>
      <c r="F51" s="1" t="s">
        <v>5</v>
      </c>
    </row>
    <row r="52" spans="2:6" ht="19.25" customHeight="1">
      <c r="B52" s="1">
        <v>50</v>
      </c>
      <c r="C52" s="1" t="s">
        <v>9</v>
      </c>
      <c r="D52" s="1" t="s">
        <v>29</v>
      </c>
      <c r="E52" s="1" t="s">
        <v>52</v>
      </c>
      <c r="F52" s="1" t="s">
        <v>72</v>
      </c>
    </row>
    <row r="53" spans="2:6" ht="19.25" customHeight="1">
      <c r="B53" s="1">
        <v>51</v>
      </c>
      <c r="C53" s="1" t="s">
        <v>10</v>
      </c>
      <c r="D53" s="1" t="s">
        <v>30</v>
      </c>
      <c r="E53" s="1" t="s">
        <v>53</v>
      </c>
      <c r="F53" s="1" t="s">
        <v>73</v>
      </c>
    </row>
    <row r="54" spans="2:6" ht="19.25" customHeight="1">
      <c r="B54" s="1">
        <v>52</v>
      </c>
      <c r="C54" s="1" t="s">
        <v>13</v>
      </c>
      <c r="D54" s="1" t="s">
        <v>33</v>
      </c>
      <c r="E54" s="1" t="s">
        <v>56</v>
      </c>
      <c r="F54" s="1" t="s">
        <v>76</v>
      </c>
    </row>
    <row r="55" spans="2:6" ht="19.25" customHeight="1">
      <c r="B55" s="1">
        <v>53</v>
      </c>
      <c r="C55" s="1" t="s">
        <v>14</v>
      </c>
      <c r="D55" s="1" t="s">
        <v>34</v>
      </c>
      <c r="E55" s="1" t="s">
        <v>57</v>
      </c>
      <c r="F55" s="1" t="s">
        <v>77</v>
      </c>
    </row>
    <row r="56" spans="2:6" ht="19.25" customHeight="1">
      <c r="B56" s="1">
        <v>54</v>
      </c>
      <c r="C56" s="1" t="s">
        <v>17</v>
      </c>
      <c r="D56" s="1" t="s">
        <v>37</v>
      </c>
      <c r="E56" s="1" t="s">
        <v>60</v>
      </c>
      <c r="F56" s="1" t="s">
        <v>78</v>
      </c>
    </row>
    <row r="57" spans="2:6" ht="19.25" customHeight="1">
      <c r="B57" s="1">
        <v>55</v>
      </c>
      <c r="C57" s="1" t="s">
        <v>371</v>
      </c>
      <c r="D57" s="1" t="s">
        <v>309</v>
      </c>
      <c r="E57" s="1" t="s">
        <v>311</v>
      </c>
      <c r="F57" s="1" t="s">
        <v>313</v>
      </c>
    </row>
    <row r="58" spans="2:6" ht="19.25" customHeight="1">
      <c r="B58" s="1">
        <v>56</v>
      </c>
      <c r="C58" s="1" t="s">
        <v>18</v>
      </c>
      <c r="D58" s="1" t="s">
        <v>38</v>
      </c>
      <c r="E58" s="1" t="s">
        <v>61</v>
      </c>
      <c r="F58" s="1" t="s">
        <v>317</v>
      </c>
    </row>
    <row r="59" spans="2:6" ht="19.25" customHeight="1">
      <c r="B59" s="1">
        <v>57</v>
      </c>
      <c r="C59" s="1" t="s">
        <v>19</v>
      </c>
      <c r="D59" s="1" t="s">
        <v>40</v>
      </c>
      <c r="E59" s="1" t="s">
        <v>63</v>
      </c>
      <c r="F59" s="1" t="s">
        <v>79</v>
      </c>
    </row>
    <row r="60" spans="2:6" ht="19.25" customHeight="1">
      <c r="B60" s="1">
        <v>58</v>
      </c>
      <c r="C60" s="1" t="s">
        <v>20</v>
      </c>
      <c r="D60" s="1" t="s">
        <v>41</v>
      </c>
      <c r="E60" s="1" t="s">
        <v>64</v>
      </c>
      <c r="F60" s="1" t="s">
        <v>80</v>
      </c>
    </row>
    <row r="61" spans="2:6" ht="19.25" customHeight="1">
      <c r="B61" s="1">
        <v>59</v>
      </c>
      <c r="C61" s="1" t="s">
        <v>372</v>
      </c>
      <c r="D61" s="1" t="s">
        <v>325</v>
      </c>
      <c r="E61" s="1" t="s">
        <v>327</v>
      </c>
      <c r="F61" s="1" t="s">
        <v>329</v>
      </c>
    </row>
    <row r="62" spans="2:6" ht="19.25" customHeight="1">
      <c r="B62" s="1">
        <v>60</v>
      </c>
      <c r="C62" s="1" t="s">
        <v>373</v>
      </c>
      <c r="D62" s="1" t="s">
        <v>111</v>
      </c>
      <c r="E62" s="1" t="s">
        <v>134</v>
      </c>
      <c r="F62" s="1" t="s">
        <v>148</v>
      </c>
    </row>
    <row r="63" spans="2:6" ht="19.25" customHeight="1">
      <c r="B63" s="1">
        <v>61</v>
      </c>
      <c r="C63" s="1" t="s">
        <v>374</v>
      </c>
      <c r="D63" s="1" t="s">
        <v>120</v>
      </c>
      <c r="E63" s="1" t="s">
        <v>142</v>
      </c>
      <c r="F63" s="1" t="s">
        <v>152</v>
      </c>
    </row>
    <row r="64" spans="2:6" ht="19.25" customHeight="1">
      <c r="B64" s="1">
        <v>62</v>
      </c>
      <c r="C64" s="1" t="s">
        <v>375</v>
      </c>
      <c r="D64" s="1" t="s">
        <v>337</v>
      </c>
      <c r="E64" s="1" t="s">
        <v>339</v>
      </c>
      <c r="F64" s="1" t="s">
        <v>341</v>
      </c>
    </row>
  </sheetData>
  <mergeCells count="1">
    <mergeCell ref="B1:F1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8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原本</vt:lpstr>
      <vt:lpstr>テスト_ALL(日⇒英)</vt:lpstr>
      <vt:lpstr>テスト_RANDAM_MAX31(日⇒英)</vt:lpstr>
      <vt:lpstr>原本 (vlook)</vt:lpstr>
      <vt:lpstr>'テスト_RANDAM_MAX31(日⇒英)'!Print_Area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</dc:creator>
  <cp:lastPrinted>2022-09-06T07:10:30Z</cp:lastPrinted>
  <dcterms:created xsi:type="dcterms:W3CDTF">2015-06-05T18:19:34Z</dcterms:created>
  <dcterms:modified xsi:type="dcterms:W3CDTF">2023-03-14T10:56:42Z</dcterms:modified>
</cp:coreProperties>
</file>